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mokatsanyane\Desktop\Budget\2016-17\Final\"/>
    </mc:Choice>
  </mc:AlternateContent>
  <bookViews>
    <workbookView xWindow="0" yWindow="0" windowWidth="20490" windowHeight="74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8" i="1" l="1"/>
  <c r="C349" i="1" s="1"/>
  <c r="E349" i="1" s="1"/>
  <c r="G349" i="1" s="1"/>
  <c r="C350" i="1" s="1"/>
  <c r="E350" i="1" s="1"/>
  <c r="G350" i="1" s="1"/>
  <c r="C351" i="1" s="1"/>
  <c r="E351" i="1" s="1"/>
  <c r="G351" i="1" s="1"/>
  <c r="C352" i="1" s="1"/>
  <c r="E352" i="1" s="1"/>
  <c r="G352" i="1" s="1"/>
  <c r="C353" i="1" s="1"/>
  <c r="E353" i="1" s="1"/>
  <c r="G353" i="1" s="1"/>
  <c r="C354" i="1" s="1"/>
  <c r="E354" i="1" s="1"/>
  <c r="G354" i="1" s="1"/>
  <c r="C355" i="1" s="1"/>
  <c r="E355" i="1" s="1"/>
  <c r="G355" i="1" s="1"/>
  <c r="C356" i="1" s="1"/>
  <c r="E356" i="1" s="1"/>
  <c r="G356" i="1" s="1"/>
  <c r="C357" i="1" s="1"/>
  <c r="E357" i="1" s="1"/>
  <c r="G357" i="1" s="1"/>
  <c r="C358" i="1" s="1"/>
  <c r="E358" i="1" s="1"/>
  <c r="G358" i="1" s="1"/>
  <c r="C359" i="1" s="1"/>
  <c r="E359" i="1" s="1"/>
  <c r="G359" i="1" s="1"/>
  <c r="C360" i="1" s="1"/>
  <c r="E360" i="1" s="1"/>
  <c r="G360" i="1" s="1"/>
  <c r="C361" i="1" s="1"/>
  <c r="E361" i="1" s="1"/>
  <c r="G361" i="1" s="1"/>
  <c r="C362" i="1" s="1"/>
  <c r="E362" i="1" s="1"/>
  <c r="G362" i="1" s="1"/>
  <c r="C363" i="1" s="1"/>
  <c r="E363" i="1" s="1"/>
  <c r="G363" i="1" s="1"/>
  <c r="C364" i="1" s="1"/>
  <c r="E364" i="1" s="1"/>
  <c r="G364" i="1" s="1"/>
  <c r="C365" i="1" s="1"/>
  <c r="E365" i="1" s="1"/>
  <c r="G365" i="1" s="1"/>
  <c r="C366" i="1" s="1"/>
  <c r="E366" i="1" s="1"/>
  <c r="G366" i="1" s="1"/>
  <c r="C367" i="1" s="1"/>
  <c r="E367" i="1" s="1"/>
  <c r="G367" i="1" s="1"/>
  <c r="C368" i="1" s="1"/>
  <c r="E368" i="1" s="1"/>
  <c r="G368" i="1" s="1"/>
  <c r="C369" i="1" s="1"/>
  <c r="E369" i="1" s="1"/>
  <c r="G369" i="1" s="1"/>
  <c r="C370" i="1" s="1"/>
  <c r="E370" i="1" s="1"/>
  <c r="G370" i="1" s="1"/>
  <c r="C371" i="1" s="1"/>
  <c r="E371" i="1" s="1"/>
  <c r="G371" i="1" s="1"/>
  <c r="C372" i="1" s="1"/>
  <c r="E372" i="1" s="1"/>
  <c r="G372" i="1" s="1"/>
  <c r="C373" i="1" s="1"/>
  <c r="I320" i="1"/>
  <c r="I308" i="1"/>
  <c r="I307" i="1"/>
  <c r="I306" i="1"/>
  <c r="I305" i="1"/>
  <c r="I299" i="1"/>
  <c r="I297" i="1"/>
  <c r="F286" i="1"/>
  <c r="I285" i="1"/>
  <c r="H279" i="1"/>
  <c r="H281" i="1" s="1"/>
  <c r="G279" i="1"/>
  <c r="G277" i="1" s="1"/>
  <c r="F279" i="1"/>
  <c r="F281" i="1" s="1"/>
  <c r="F283" i="1" s="1"/>
  <c r="F277" i="1"/>
  <c r="H276" i="1"/>
  <c r="H286" i="1" s="1"/>
  <c r="G276" i="1"/>
  <c r="I276" i="1" s="1"/>
  <c r="F276" i="1"/>
  <c r="I275" i="1"/>
  <c r="H262" i="1"/>
  <c r="G262" i="1"/>
  <c r="I262" i="1" s="1"/>
  <c r="F262" i="1"/>
  <c r="H260" i="1"/>
  <c r="G260" i="1"/>
  <c r="I260" i="1" s="1"/>
  <c r="F260" i="1"/>
  <c r="H258" i="1"/>
  <c r="G258" i="1"/>
  <c r="I258" i="1" s="1"/>
  <c r="F258" i="1"/>
  <c r="H254" i="1"/>
  <c r="G254" i="1"/>
  <c r="I254" i="1" s="1"/>
  <c r="I253" i="1"/>
  <c r="H253" i="1"/>
  <c r="G253" i="1"/>
  <c r="I252" i="1"/>
  <c r="D251" i="1"/>
  <c r="I250" i="1"/>
  <c r="H249" i="1"/>
  <c r="I248" i="1"/>
  <c r="D248" i="1"/>
  <c r="I245" i="1"/>
  <c r="I244" i="1"/>
  <c r="H241" i="1"/>
  <c r="G241" i="1"/>
  <c r="I241" i="1" s="1"/>
  <c r="F241" i="1"/>
  <c r="H240" i="1"/>
  <c r="G240" i="1"/>
  <c r="I240" i="1" s="1"/>
  <c r="F240" i="1"/>
  <c r="I239" i="1"/>
  <c r="G237" i="1"/>
  <c r="I237" i="1" s="1"/>
  <c r="I236" i="1"/>
  <c r="H236" i="1"/>
  <c r="G236" i="1"/>
  <c r="I234" i="1"/>
  <c r="I233" i="1"/>
  <c r="I231" i="1"/>
  <c r="I230" i="1"/>
  <c r="I229" i="1"/>
  <c r="I228" i="1"/>
  <c r="I227" i="1"/>
  <c r="G224" i="1"/>
  <c r="I224" i="1" s="1"/>
  <c r="I222" i="1"/>
  <c r="H220" i="1"/>
  <c r="G220" i="1"/>
  <c r="I220" i="1" s="1"/>
  <c r="F220" i="1"/>
  <c r="H219" i="1"/>
  <c r="G219" i="1"/>
  <c r="I219" i="1" s="1"/>
  <c r="F219" i="1"/>
  <c r="I215" i="1"/>
  <c r="I214" i="1"/>
  <c r="H213" i="1"/>
  <c r="I213" i="1" s="1"/>
  <c r="G213" i="1"/>
  <c r="I212" i="1"/>
  <c r="I209" i="1"/>
  <c r="I208" i="1"/>
  <c r="I205" i="1"/>
  <c r="I204" i="1"/>
  <c r="I201" i="1"/>
  <c r="I200" i="1"/>
  <c r="H198" i="1"/>
  <c r="G198" i="1"/>
  <c r="I198" i="1" s="1"/>
  <c r="G196" i="1"/>
  <c r="I195" i="1"/>
  <c r="I194" i="1"/>
  <c r="H194" i="1"/>
  <c r="H196" i="1" s="1"/>
  <c r="I196" i="1" s="1"/>
  <c r="G194" i="1"/>
  <c r="H193" i="1"/>
  <c r="I193" i="1" s="1"/>
  <c r="G193" i="1"/>
  <c r="I192" i="1"/>
  <c r="I190" i="1"/>
  <c r="I189" i="1"/>
  <c r="I188" i="1"/>
  <c r="I187" i="1"/>
  <c r="G182" i="1"/>
  <c r="G270" i="1" s="1"/>
  <c r="I176" i="1"/>
  <c r="G175" i="1"/>
  <c r="I175" i="1" s="1"/>
  <c r="I174" i="1"/>
  <c r="I173" i="1"/>
  <c r="I172" i="1"/>
  <c r="I168" i="1"/>
  <c r="I166" i="1"/>
  <c r="I165" i="1"/>
  <c r="I164" i="1"/>
  <c r="I163" i="1"/>
  <c r="H163" i="1"/>
  <c r="G163" i="1"/>
  <c r="I162" i="1"/>
  <c r="I161" i="1"/>
  <c r="I160" i="1"/>
  <c r="I155" i="1"/>
  <c r="I154" i="1"/>
  <c r="I153" i="1"/>
  <c r="I152" i="1"/>
  <c r="I151" i="1"/>
  <c r="I150" i="1"/>
  <c r="I148" i="1"/>
  <c r="H148" i="1"/>
  <c r="H149" i="1" s="1"/>
  <c r="I149" i="1" s="1"/>
  <c r="G148" i="1"/>
  <c r="G149" i="1" s="1"/>
  <c r="F148" i="1"/>
  <c r="F149" i="1" s="1"/>
  <c r="I147" i="1"/>
  <c r="I146" i="1"/>
  <c r="I141" i="1"/>
  <c r="G139" i="1"/>
  <c r="G140" i="1" s="1"/>
  <c r="F139" i="1"/>
  <c r="F140" i="1" s="1"/>
  <c r="H138" i="1"/>
  <c r="I138" i="1" s="1"/>
  <c r="I137" i="1"/>
  <c r="I136" i="1"/>
  <c r="I131" i="1"/>
  <c r="I126" i="1"/>
  <c r="G125" i="1"/>
  <c r="I124" i="1"/>
  <c r="H124" i="1"/>
  <c r="H125" i="1" s="1"/>
  <c r="I125" i="1" s="1"/>
  <c r="G124" i="1"/>
  <c r="I123" i="1"/>
  <c r="I113" i="1"/>
  <c r="I112" i="1"/>
  <c r="I111" i="1"/>
  <c r="I110" i="1"/>
  <c r="I109" i="1"/>
  <c r="I108" i="1"/>
  <c r="I106" i="1"/>
  <c r="I98" i="1"/>
  <c r="G97" i="1"/>
  <c r="I97" i="1" s="1"/>
  <c r="I96" i="1"/>
  <c r="I95" i="1"/>
  <c r="G94" i="1"/>
  <c r="I94" i="1" s="1"/>
  <c r="F94" i="1"/>
  <c r="I93" i="1"/>
  <c r="H92" i="1"/>
  <c r="I92" i="1" s="1"/>
  <c r="G92" i="1"/>
  <c r="F92" i="1"/>
  <c r="I91" i="1"/>
  <c r="I81" i="1"/>
  <c r="B81" i="1"/>
  <c r="B85" i="1" s="1"/>
  <c r="I80" i="1"/>
  <c r="I79" i="1"/>
  <c r="G76" i="1"/>
  <c r="G83" i="1" s="1"/>
  <c r="F76" i="1"/>
  <c r="F83" i="1" s="1"/>
  <c r="G73" i="1"/>
  <c r="F73" i="1"/>
  <c r="F78" i="1" s="1"/>
  <c r="H71" i="1"/>
  <c r="H76" i="1" s="1"/>
  <c r="I76" i="1" s="1"/>
  <c r="G71" i="1"/>
  <c r="F71" i="1"/>
  <c r="H69" i="1"/>
  <c r="H73" i="1" s="1"/>
  <c r="H78" i="1" s="1"/>
  <c r="G69" i="1"/>
  <c r="F69" i="1"/>
  <c r="B69" i="1"/>
  <c r="B73" i="1" s="1"/>
  <c r="B78" i="1" s="1"/>
  <c r="H67" i="1"/>
  <c r="G67" i="1"/>
  <c r="I65" i="1"/>
  <c r="H65" i="1"/>
  <c r="G65" i="1"/>
  <c r="F65" i="1"/>
  <c r="B65" i="1"/>
  <c r="G64" i="1"/>
  <c r="G68" i="1" s="1"/>
  <c r="G72" i="1" s="1"/>
  <c r="G77" i="1" s="1"/>
  <c r="G84" i="1" s="1"/>
  <c r="F64" i="1"/>
  <c r="F68" i="1" s="1"/>
  <c r="F72" i="1" s="1"/>
  <c r="F77" i="1" s="1"/>
  <c r="F84" i="1" s="1"/>
  <c r="B64" i="1"/>
  <c r="I63" i="1"/>
  <c r="H61" i="1"/>
  <c r="I61" i="1" s="1"/>
  <c r="G61" i="1"/>
  <c r="F61" i="1"/>
  <c r="B61" i="1"/>
  <c r="I60" i="1"/>
  <c r="H60" i="1"/>
  <c r="H64" i="1" s="1"/>
  <c r="G60" i="1"/>
  <c r="F60" i="1"/>
  <c r="B60" i="1"/>
  <c r="B68" i="1" s="1"/>
  <c r="B72" i="1" s="1"/>
  <c r="H59" i="1"/>
  <c r="G59" i="1"/>
  <c r="I59" i="1" s="1"/>
  <c r="I56" i="1"/>
  <c r="I55" i="1"/>
  <c r="I54" i="1"/>
  <c r="H48" i="1"/>
  <c r="H118" i="1" s="1"/>
  <c r="H182" i="1" s="1"/>
  <c r="H270" i="1" s="1"/>
  <c r="G48" i="1"/>
  <c r="G118" i="1" s="1"/>
  <c r="F48" i="1"/>
  <c r="F118" i="1" s="1"/>
  <c r="F182" i="1" s="1"/>
  <c r="F270" i="1" s="1"/>
  <c r="H41" i="1"/>
  <c r="F41" i="1"/>
  <c r="H40" i="1"/>
  <c r="G40" i="1"/>
  <c r="F40" i="1"/>
  <c r="G39" i="1"/>
  <c r="F39" i="1"/>
  <c r="F38" i="1"/>
  <c r="F35" i="1"/>
  <c r="G34" i="1"/>
  <c r="F34" i="1"/>
  <c r="G33" i="1"/>
  <c r="I30" i="1"/>
  <c r="H30" i="1"/>
  <c r="G30" i="1"/>
  <c r="F30" i="1"/>
  <c r="I29" i="1"/>
  <c r="H29" i="1"/>
  <c r="G29" i="1"/>
  <c r="F29" i="1"/>
  <c r="I28" i="1"/>
  <c r="H28" i="1"/>
  <c r="H27" i="1" s="1"/>
  <c r="G28" i="1"/>
  <c r="G27" i="1"/>
  <c r="F27" i="1"/>
  <c r="H22" i="1"/>
  <c r="G22" i="1"/>
  <c r="I22" i="1" s="1"/>
  <c r="I21" i="1"/>
  <c r="H21" i="1"/>
  <c r="G21" i="1"/>
  <c r="H20" i="1"/>
  <c r="I20" i="1" s="1"/>
  <c r="G20" i="1"/>
  <c r="F20" i="1"/>
  <c r="G19" i="1"/>
  <c r="F19" i="1"/>
  <c r="H17" i="1"/>
  <c r="G17" i="1"/>
  <c r="G35" i="1" s="1"/>
  <c r="F17" i="1"/>
  <c r="H16" i="1"/>
  <c r="G16" i="1"/>
  <c r="F16" i="1"/>
  <c r="H15" i="1"/>
  <c r="G15" i="1"/>
  <c r="F15" i="1"/>
  <c r="G14" i="1"/>
  <c r="F14" i="1"/>
  <c r="I12" i="1"/>
  <c r="I11" i="1"/>
  <c r="I10" i="1"/>
  <c r="H9" i="1"/>
  <c r="G9" i="1"/>
  <c r="F9" i="1"/>
  <c r="B80" i="1" l="1"/>
  <c r="B84" i="1" s="1"/>
  <c r="B77" i="1"/>
  <c r="H139" i="1"/>
  <c r="I67" i="1"/>
  <c r="I69" i="1"/>
  <c r="G78" i="1"/>
  <c r="I78" i="1" s="1"/>
  <c r="G85" i="1"/>
  <c r="H283" i="1"/>
  <c r="I283" i="1" s="1"/>
  <c r="I281" i="1"/>
  <c r="H35" i="1"/>
  <c r="I35" i="1" s="1"/>
  <c r="I17" i="1"/>
  <c r="F32" i="1"/>
  <c r="H39" i="1"/>
  <c r="G249" i="1"/>
  <c r="G281" i="1"/>
  <c r="G283" i="1" s="1"/>
  <c r="H33" i="1"/>
  <c r="I15" i="1"/>
  <c r="H14" i="1"/>
  <c r="H68" i="1"/>
  <c r="I64" i="1"/>
  <c r="H85" i="1"/>
  <c r="I85" i="1" s="1"/>
  <c r="I73" i="1"/>
  <c r="H19" i="1"/>
  <c r="G32" i="1"/>
  <c r="I40" i="1"/>
  <c r="I71" i="1"/>
  <c r="H34" i="1"/>
  <c r="I34" i="1" s="1"/>
  <c r="I16" i="1"/>
  <c r="G41" i="1"/>
  <c r="I41" i="1" s="1"/>
  <c r="H83" i="1"/>
  <c r="I83" i="1" s="1"/>
  <c r="F85" i="1"/>
  <c r="I249" i="1"/>
  <c r="H277" i="1"/>
  <c r="I279" i="1"/>
  <c r="G286" i="1"/>
  <c r="I39" i="1" l="1"/>
  <c r="H38" i="1"/>
  <c r="H72" i="1"/>
  <c r="I68" i="1"/>
  <c r="I139" i="1"/>
  <c r="H140" i="1"/>
  <c r="I140" i="1" s="1"/>
  <c r="G38" i="1"/>
  <c r="I33" i="1"/>
  <c r="H32" i="1"/>
  <c r="H77" i="1" l="1"/>
  <c r="I72" i="1"/>
  <c r="H84" i="1" l="1"/>
  <c r="I84" i="1" s="1"/>
  <c r="I77" i="1"/>
</calcChain>
</file>

<file path=xl/comments1.xml><?xml version="1.0" encoding="utf-8"?>
<comments xmlns="http://schemas.openxmlformats.org/spreadsheetml/2006/main">
  <authors>
    <author>Valued Acer Customer</author>
    <author>User</author>
    <author>PLRoux</author>
  </authors>
  <commentList>
    <comment ref="F11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at no cost
</t>
        </r>
      </text>
    </comment>
    <comment ref="G11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at no cost
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at no cost
</t>
        </r>
      </text>
    </comment>
    <comment ref="F12" authorId="1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Closing can be done by family or funeral palour @ no cost</t>
        </r>
      </text>
    </comment>
    <comment ref="G12" authorId="1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Closing can be done by family or funeral palour @ no cost</t>
        </r>
      </text>
    </comment>
    <comment ref="H12" authorId="1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Closing can be done by family or funeral palour @ no cost</t>
        </r>
      </text>
    </comment>
    <comment ref="F16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</t>
        </r>
      </text>
    </comment>
    <comment ref="G16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</t>
        </r>
      </text>
    </comment>
    <comment ref="H16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</t>
        </r>
      </text>
    </comment>
    <comment ref="F17" authorId="1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Closing can be done by family or funeral palour @ no cost</t>
        </r>
      </text>
    </comment>
    <comment ref="G17" authorId="1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Closing can be done by family or funeral palour @ no cost</t>
        </r>
      </text>
    </comment>
    <comment ref="H17" authorId="1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Closing can be done by family or funeral palour @ no cost</t>
        </r>
      </text>
    </comment>
    <comment ref="F21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</t>
        </r>
      </text>
    </comment>
    <comment ref="G21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</t>
        </r>
      </text>
    </comment>
    <comment ref="H21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</t>
        </r>
      </text>
    </comment>
    <comment ref="F22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
</t>
        </r>
      </text>
    </comment>
    <comment ref="G22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
</t>
        </r>
      </text>
    </comment>
    <comment ref="H22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
</t>
        </r>
      </text>
    </comment>
    <comment ref="F29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</t>
        </r>
      </text>
    </comment>
    <comment ref="G29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</t>
        </r>
      </text>
    </comment>
    <comment ref="H29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</t>
        </r>
      </text>
    </comment>
    <comment ref="F30" authorId="1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Closing can be done by family or funeral palour @ no cost</t>
        </r>
      </text>
    </comment>
    <comment ref="G30" authorId="1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Closing can be done by family or funeral palour @ no cost</t>
        </r>
      </text>
    </comment>
    <comment ref="H30" authorId="1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Closing can be done by family or funeral palour @ no cost</t>
        </r>
      </text>
    </comment>
    <comment ref="F34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</t>
        </r>
      </text>
    </comment>
    <comment ref="G34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</t>
        </r>
      </text>
    </comment>
    <comment ref="H34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</t>
        </r>
      </text>
    </comment>
    <comment ref="F35" authorId="1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Closing can be done by family or funeral palour @ no cost</t>
        </r>
      </text>
    </comment>
    <comment ref="G35" authorId="1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Closing can be done by family or funeral palour @ no cost</t>
        </r>
      </text>
    </comment>
    <comment ref="H35" authorId="1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Closing can be done by family or funeral palour @ no cost</t>
        </r>
      </text>
    </comment>
    <comment ref="F40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</t>
        </r>
      </text>
    </comment>
    <comment ref="G40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</t>
        </r>
      </text>
    </comment>
    <comment ref="H40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</t>
        </r>
      </text>
    </comment>
    <comment ref="F41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
</t>
        </r>
      </text>
    </comment>
    <comment ref="G41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
</t>
        </r>
      </text>
    </comment>
    <comment ref="H41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can be done by family @ no cost
</t>
        </r>
      </text>
    </comment>
    <comment ref="F131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not in use</t>
        </r>
      </text>
    </comment>
    <comment ref="G131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not in use</t>
        </r>
      </text>
    </comment>
    <comment ref="H131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not in use</t>
        </r>
      </text>
    </comment>
    <comment ref="F208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Meterbox plus pole = R1475
Single phase meter installation R1775</t>
        </r>
      </text>
    </comment>
    <comment ref="G208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Meterbox plus pole = R1475
Single phase meter installation R1775</t>
        </r>
      </text>
    </comment>
    <comment ref="H208" authorId="0" shapeId="0">
      <text>
        <r>
          <rPr>
            <b/>
            <sz val="8"/>
            <color indexed="81"/>
            <rFont val="Tahoma"/>
            <family val="2"/>
          </rPr>
          <t>Valued Acer Customer:</t>
        </r>
        <r>
          <rPr>
            <sz val="8"/>
            <color indexed="81"/>
            <rFont val="Tahoma"/>
            <family val="2"/>
          </rPr>
          <t xml:space="preserve">
Meterbox plus pole = R1475
Single phase meter installation R1775</t>
        </r>
      </text>
    </comment>
    <comment ref="F250" authorId="2" shapeId="0">
      <text>
        <r>
          <rPr>
            <b/>
            <sz val="9"/>
            <color indexed="81"/>
            <rFont val="Tahoma"/>
            <family val="2"/>
          </rPr>
          <t>PLRoux:</t>
        </r>
        <r>
          <rPr>
            <sz val="9"/>
            <color indexed="81"/>
            <rFont val="Tahoma"/>
            <family val="2"/>
          </rPr>
          <t xml:space="preserve">
Took 4 hours for Pattie and 3 temps to do process. Pattie's salary R97.38 per hour @ 4 hours =R389.52
3 temps @ R25 per hour = R300. Total salary costs alone R689.52
</t>
        </r>
      </text>
    </comment>
    <comment ref="G250" authorId="2" shapeId="0">
      <text>
        <r>
          <rPr>
            <b/>
            <sz val="9"/>
            <color indexed="81"/>
            <rFont val="Tahoma"/>
            <family val="2"/>
          </rPr>
          <t>PLRoux:</t>
        </r>
        <r>
          <rPr>
            <sz val="9"/>
            <color indexed="81"/>
            <rFont val="Tahoma"/>
            <family val="2"/>
          </rPr>
          <t xml:space="preserve">
Took 4 hours for Pattie and 3 temps to do process. Pattie's salary R97.38 per hour @ 4 hours =R389.52
3 temps @ R25 per hour = R300. Total salary costs alone R689.52
</t>
        </r>
      </text>
    </comment>
    <comment ref="H250" authorId="2" shapeId="0">
      <text>
        <r>
          <rPr>
            <b/>
            <sz val="9"/>
            <color indexed="81"/>
            <rFont val="Tahoma"/>
            <family val="2"/>
          </rPr>
          <t>PLRoux:</t>
        </r>
        <r>
          <rPr>
            <sz val="9"/>
            <color indexed="81"/>
            <rFont val="Tahoma"/>
            <family val="2"/>
          </rPr>
          <t xml:space="preserve">
Took 4 hours for Pattie and 3 temps to do process. Pattie's salary R97.38 per hour @ 4 hours =R389.52
3 temps @ R25 per hour = R300. Total salary costs alone R689.52
</t>
        </r>
      </text>
    </comment>
  </commentList>
</comments>
</file>

<file path=xl/sharedStrings.xml><?xml version="1.0" encoding="utf-8"?>
<sst xmlns="http://schemas.openxmlformats.org/spreadsheetml/2006/main" count="387" uniqueCount="307">
  <si>
    <t>MANTSOPA MUNICIPALITY TARIFF LIST</t>
  </si>
  <si>
    <t>2014/2015</t>
  </si>
  <si>
    <t>2015/2016</t>
  </si>
  <si>
    <t>2016/2017</t>
  </si>
  <si>
    <t>TARIFF</t>
  </si>
  <si>
    <t>CEMETERIES</t>
  </si>
  <si>
    <t>FORMER TOWNS</t>
  </si>
  <si>
    <t>Grave: single</t>
  </si>
  <si>
    <t>Administration Fee</t>
  </si>
  <si>
    <t>Digging Fee</t>
  </si>
  <si>
    <t>Closing Fee</t>
  </si>
  <si>
    <t>Double</t>
  </si>
  <si>
    <t>Nine feet grave</t>
  </si>
  <si>
    <t>TOWNSHIPS</t>
  </si>
  <si>
    <t>PROPERTIES</t>
  </si>
  <si>
    <t>RENT (Free use only on decision by the Municipal Manager)</t>
  </si>
  <si>
    <t>LADYBRAND</t>
  </si>
  <si>
    <t>Town hall</t>
  </si>
  <si>
    <t>Main hall</t>
  </si>
  <si>
    <t>Deposit for Mantsopa Residents</t>
  </si>
  <si>
    <t>Deposit for non- Mantsopa Residents</t>
  </si>
  <si>
    <t>Community hall - Ladybrand</t>
  </si>
  <si>
    <t>Side hall (included in main hall and won't be let seperately)</t>
  </si>
  <si>
    <t xml:space="preserve">MANYATSENG </t>
  </si>
  <si>
    <t xml:space="preserve">Community hall </t>
  </si>
  <si>
    <t>TWEESPRUIT/DAWIESVILLE/BORWA</t>
  </si>
  <si>
    <t>Hall</t>
  </si>
  <si>
    <t>EXCELSIOR/MAHLATSWETSA</t>
  </si>
  <si>
    <t>HOBHOUSE/DIPHELANENG</t>
  </si>
  <si>
    <t>Hall in township NEW</t>
  </si>
  <si>
    <t>Old Hall</t>
  </si>
  <si>
    <t>THABA PATCHOA</t>
  </si>
  <si>
    <t>GENERAL</t>
  </si>
  <si>
    <t>Personnel Housing Conditions</t>
  </si>
  <si>
    <t>Current Occupiers</t>
  </si>
  <si>
    <t>As per contract</t>
  </si>
  <si>
    <t>New Occupiers</t>
  </si>
  <si>
    <t xml:space="preserve">  Church Street </t>
  </si>
  <si>
    <t>No subsidy</t>
  </si>
  <si>
    <t xml:space="preserve">  Loop Street</t>
  </si>
  <si>
    <t xml:space="preserve">  Beeton street</t>
  </si>
  <si>
    <t xml:space="preserve">  Casa Mia</t>
  </si>
  <si>
    <t>Subsidised</t>
  </si>
  <si>
    <t xml:space="preserve">  Kolbe Str 1 Bedroom</t>
  </si>
  <si>
    <t xml:space="preserve">  Beeton flats bachelor</t>
  </si>
  <si>
    <t xml:space="preserve">  Beeton flats 1 bedroom</t>
  </si>
  <si>
    <t xml:space="preserve">  Tweespruit flats</t>
  </si>
  <si>
    <t>Deposit's for damages equal to the monthly rental amount</t>
  </si>
  <si>
    <t>Private residents</t>
  </si>
  <si>
    <t xml:space="preserve">  Indigents Kolbe and Beeton flats</t>
  </si>
  <si>
    <t>6% of total income</t>
  </si>
  <si>
    <t>Kiosks  next to Library</t>
  </si>
  <si>
    <t>Application fee for corner signs (identilite and non-identilite)</t>
  </si>
  <si>
    <t>Corner signs identilite rent per year</t>
  </si>
  <si>
    <t>Corner signs non-identilite per year</t>
  </si>
  <si>
    <t>Advertisments, posters, lamp posts etc. 30 days maximum</t>
  </si>
  <si>
    <t>Dep: R1000</t>
  </si>
  <si>
    <t>Motor shades Personnel</t>
  </si>
  <si>
    <t>Caravan Park Hobhouse and other (per night)</t>
  </si>
  <si>
    <t xml:space="preserve">Raasgat in Ladybrand  </t>
  </si>
  <si>
    <t>CONSUMER DEPOSITS (Water and Electricity)</t>
  </si>
  <si>
    <t>Households Conventional meters (Excluding Flats)</t>
  </si>
  <si>
    <t>Households Prepaid meters</t>
  </si>
  <si>
    <t>Flats Conventional and prepaid meters</t>
  </si>
  <si>
    <t>Business</t>
  </si>
  <si>
    <t>Bulk users</t>
  </si>
  <si>
    <t>Government</t>
  </si>
  <si>
    <t>SEWERAGE DISPOSAL</t>
  </si>
  <si>
    <t>Not metered per month</t>
  </si>
  <si>
    <t>SEWERAGE NETWORK</t>
  </si>
  <si>
    <t xml:space="preserve">Households </t>
  </si>
  <si>
    <t>Departmental</t>
  </si>
  <si>
    <t>Old age home</t>
  </si>
  <si>
    <t>Schools, hostels, Clinics</t>
  </si>
  <si>
    <t>Business, Industrial, Guest Houses</t>
  </si>
  <si>
    <t>Connections(where applicable)</t>
  </si>
  <si>
    <t>REFUSE REMOVAL (per month)</t>
  </si>
  <si>
    <t>Schools and hostels, Clinics</t>
  </si>
  <si>
    <t>Refuse (self loading)</t>
  </si>
  <si>
    <t>Refuse (municipality loading)</t>
  </si>
  <si>
    <t>Mass containers</t>
  </si>
  <si>
    <t>First</t>
  </si>
  <si>
    <t>Second</t>
  </si>
  <si>
    <t>Third</t>
  </si>
  <si>
    <t>Outside town</t>
  </si>
  <si>
    <t>per km</t>
  </si>
  <si>
    <t xml:space="preserve"> </t>
  </si>
  <si>
    <t>ADMINISTRATIVE SERVICES</t>
  </si>
  <si>
    <t>Subdivision or Consolidation or Rezoning or  consent use</t>
  </si>
  <si>
    <t>Health Compliance Certificates (Dairies, Business Licence)</t>
  </si>
  <si>
    <t>Clearance certificate</t>
  </si>
  <si>
    <t>Valuation certificate</t>
  </si>
  <si>
    <t>Letters/Reminders</t>
  </si>
  <si>
    <t>Valuation and other lists</t>
  </si>
  <si>
    <t>Objection and appeal costs on valuations</t>
  </si>
  <si>
    <t>Interest on arrear accounts (No interest on government accounts)</t>
  </si>
  <si>
    <t>Criteria for identifying indigents (Total household income not more than)</t>
  </si>
  <si>
    <t>ROADS</t>
  </si>
  <si>
    <t>Graders</t>
  </si>
  <si>
    <t>per hour</t>
  </si>
  <si>
    <t>WITH FUEL</t>
  </si>
  <si>
    <t>WITHOUT FUEL</t>
  </si>
  <si>
    <t>Front end loader</t>
  </si>
  <si>
    <t>Trucks</t>
  </si>
  <si>
    <t>Compactor Roller</t>
  </si>
  <si>
    <t>ELECTRICITY</t>
  </si>
  <si>
    <t>Sales per kWh</t>
  </si>
  <si>
    <t xml:space="preserve">   Households  Tariff Structure (min 50kWh) (Conventional and pre-paid)</t>
  </si>
  <si>
    <t xml:space="preserve">     0-50kWh</t>
  </si>
  <si>
    <t>Block 1</t>
  </si>
  <si>
    <t xml:space="preserve">   (No fixed charges)</t>
  </si>
  <si>
    <t xml:space="preserve">     51-350kWh</t>
  </si>
  <si>
    <t>Block 2</t>
  </si>
  <si>
    <t xml:space="preserve">     351-600kWh</t>
  </si>
  <si>
    <t>Block 3</t>
  </si>
  <si>
    <t xml:space="preserve">     600 and above</t>
  </si>
  <si>
    <t>Block 4</t>
  </si>
  <si>
    <t xml:space="preserve">   Business conventional and pre paid (min 200kWh)</t>
  </si>
  <si>
    <t xml:space="preserve">   Schools, Hostels, Sports clubs, Guest houses</t>
  </si>
  <si>
    <t xml:space="preserve">   Temporary users</t>
  </si>
  <si>
    <t xml:space="preserve">   Unbuild erven : Basic</t>
  </si>
  <si>
    <r>
      <t xml:space="preserve">      </t>
    </r>
    <r>
      <rPr>
        <b/>
        <sz val="10"/>
        <rFont val="Arial"/>
        <family val="2"/>
      </rPr>
      <t>Plus</t>
    </r>
    <r>
      <rPr>
        <sz val="11"/>
        <color theme="1"/>
        <rFont val="Calibri"/>
        <family val="2"/>
        <scheme val="minor"/>
      </rPr>
      <t xml:space="preserve">  Usage unbuild erven</t>
    </r>
  </si>
  <si>
    <t xml:space="preserve">   Departmental</t>
  </si>
  <si>
    <t xml:space="preserve">   Bulk users (MIN 50kva)</t>
  </si>
  <si>
    <t>Kva</t>
  </si>
  <si>
    <r>
      <t xml:space="preserve">      </t>
    </r>
    <r>
      <rPr>
        <b/>
        <sz val="10"/>
        <rFont val="Arial"/>
        <family val="2"/>
      </rPr>
      <t>Plus</t>
    </r>
    <r>
      <rPr>
        <sz val="10"/>
        <rFont val="Arial"/>
        <family val="2"/>
      </rPr>
      <t xml:space="preserve"> Units use</t>
    </r>
  </si>
  <si>
    <t>Kwh</t>
  </si>
  <si>
    <t>Conversion conventional connections to pre-paid or Pre-paid to Conventional metering</t>
  </si>
  <si>
    <t xml:space="preserve">   Single phase</t>
  </si>
  <si>
    <t>Cost of meter, plus</t>
  </si>
  <si>
    <t xml:space="preserve">   Three phase</t>
  </si>
  <si>
    <t>New Connections</t>
  </si>
  <si>
    <t>Other levies</t>
  </si>
  <si>
    <t xml:space="preserve">   Reconnection fee after non-payment</t>
  </si>
  <si>
    <t xml:space="preserve">   Reminder Letters for cut off, etc</t>
  </si>
  <si>
    <t xml:space="preserve">   Test of meters</t>
  </si>
  <si>
    <t xml:space="preserve">   Private work per Hour</t>
  </si>
  <si>
    <t xml:space="preserve">     (Plus material cost)</t>
  </si>
  <si>
    <t>Tampered meters</t>
  </si>
  <si>
    <t xml:space="preserve">   Replacement Single phase meter</t>
  </si>
  <si>
    <t xml:space="preserve">   Replacement Three phase meter</t>
  </si>
  <si>
    <t>Plus</t>
  </si>
  <si>
    <t xml:space="preserve">   Instalment fee</t>
  </si>
  <si>
    <t xml:space="preserve">   Tampering fee (fine) single phase and three phase</t>
  </si>
  <si>
    <t>WATER</t>
  </si>
  <si>
    <t xml:space="preserve">   Households Basic Charge</t>
  </si>
  <si>
    <t xml:space="preserve">   Household usage (MIN 6kl)</t>
  </si>
  <si>
    <t xml:space="preserve">             7 - 20</t>
  </si>
  <si>
    <t xml:space="preserve">             21 - 40</t>
  </si>
  <si>
    <t xml:space="preserve">             41 &gt; </t>
  </si>
  <si>
    <t xml:space="preserve">   Business Basic charge</t>
  </si>
  <si>
    <t xml:space="preserve">   Business usage (MIN 10kl)</t>
  </si>
  <si>
    <t xml:space="preserve">   Unbuild erven Plus usage</t>
  </si>
  <si>
    <r>
      <t xml:space="preserve">    </t>
    </r>
    <r>
      <rPr>
        <b/>
        <sz val="10"/>
        <rFont val="Arial"/>
        <family val="2"/>
      </rPr>
      <t xml:space="preserve">  Plus</t>
    </r>
    <r>
      <rPr>
        <sz val="10"/>
        <rFont val="Arial"/>
        <family val="2"/>
      </rPr>
      <t xml:space="preserve">  Usage Unbuilt erven</t>
    </r>
  </si>
  <si>
    <t xml:space="preserve">   Bulk use (MIN 100kl)</t>
  </si>
  <si>
    <t xml:space="preserve">   Sport clubs</t>
  </si>
  <si>
    <t xml:space="preserve">   Connections normal meter</t>
  </si>
  <si>
    <t xml:space="preserve">   Connections bulk meter</t>
  </si>
  <si>
    <t>Other tariffs</t>
  </si>
  <si>
    <t xml:space="preserve">   Tankers     per tanker + </t>
  </si>
  <si>
    <t>kl</t>
  </si>
  <si>
    <t xml:space="preserve">                per km</t>
  </si>
  <si>
    <t xml:space="preserve">   Swimming pool per call</t>
  </si>
  <si>
    <t xml:space="preserve">                Use @ </t>
  </si>
  <si>
    <t xml:space="preserve">   Call out - town premises/ HOUR</t>
  </si>
  <si>
    <t xml:space="preserve">    Replacement of meter</t>
  </si>
  <si>
    <t xml:space="preserve">    Tampering fee (fine) </t>
  </si>
  <si>
    <t>RATES AND TAXES</t>
  </si>
  <si>
    <t>Households</t>
  </si>
  <si>
    <t>Improved value</t>
  </si>
  <si>
    <t>Building clauses</t>
  </si>
  <si>
    <t>% of business tariff</t>
  </si>
  <si>
    <t>All business properties</t>
  </si>
  <si>
    <t>Industrial</t>
  </si>
  <si>
    <t>Farm land</t>
  </si>
  <si>
    <t>Farms discounted tariff</t>
  </si>
  <si>
    <t>% of household tariff</t>
  </si>
  <si>
    <t>First R80 000 on all residential and farm properties exempted</t>
  </si>
  <si>
    <t>FIRE BRIGADE</t>
  </si>
  <si>
    <t>No charge</t>
  </si>
  <si>
    <t xml:space="preserve">Plus per hour </t>
  </si>
  <si>
    <t>Traveling costs per km - outside boundary of town</t>
  </si>
  <si>
    <r>
      <t>GRAZING FEES</t>
    </r>
    <r>
      <rPr>
        <sz val="11"/>
        <color theme="1"/>
        <rFont val="Calibri"/>
        <family val="2"/>
        <scheme val="minor"/>
      </rPr>
      <t xml:space="preserve"> OTHER THAN LADYBRAND</t>
    </r>
  </si>
  <si>
    <t>Cattle</t>
  </si>
  <si>
    <t>per head per month</t>
  </si>
  <si>
    <t>Sheep</t>
  </si>
  <si>
    <t>LADYBRAND Farm land as determined by contract</t>
  </si>
  <si>
    <t xml:space="preserve">LICENCES as prescribe by law </t>
  </si>
  <si>
    <t>Business licence</t>
  </si>
  <si>
    <t>Prescribe by law</t>
  </si>
  <si>
    <t>Dog licence</t>
  </si>
  <si>
    <t>First dog</t>
  </si>
  <si>
    <t>Second dog</t>
  </si>
  <si>
    <t>Third dog</t>
  </si>
  <si>
    <t xml:space="preserve">Fourth dog and more </t>
  </si>
  <si>
    <t>Penalty per month from 1 Jan for payments later then 31 Jan</t>
  </si>
  <si>
    <t>10%</t>
  </si>
  <si>
    <t xml:space="preserve">Building plans </t>
  </si>
  <si>
    <r>
      <t>Mininmum fees of a structure of 50m</t>
    </r>
    <r>
      <rPr>
        <vertAlign val="super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and smaller - on written application</t>
    </r>
  </si>
  <si>
    <t xml:space="preserve">Note: </t>
  </si>
  <si>
    <r>
      <t>Definition of structure smaller than 50m</t>
    </r>
    <r>
      <rPr>
        <vertAlign val="superscript"/>
        <sz val="10"/>
        <rFont val="Arial"/>
        <family val="2"/>
      </rPr>
      <t xml:space="preserve">2 </t>
    </r>
  </si>
  <si>
    <t>as well as substructures are as follows:</t>
  </si>
  <si>
    <t>(i)</t>
  </si>
  <si>
    <t>Informal house / temporary - structure</t>
  </si>
  <si>
    <t>(ii)</t>
  </si>
  <si>
    <t>Swimming pools</t>
  </si>
  <si>
    <t>(iii)</t>
  </si>
  <si>
    <t>Braai lapa's</t>
  </si>
  <si>
    <t>(iv)</t>
  </si>
  <si>
    <t>Aviaries (birds and pigeons)</t>
  </si>
  <si>
    <t>(v)</t>
  </si>
  <si>
    <t>Walls higher than 1,8m</t>
  </si>
  <si>
    <t>(vi)</t>
  </si>
  <si>
    <t>Closing of varenda's</t>
  </si>
  <si>
    <t>(vii)</t>
  </si>
  <si>
    <t>Any amendment to a structure</t>
  </si>
  <si>
    <t>(viii)</t>
  </si>
  <si>
    <t>as descripted in the application</t>
  </si>
  <si>
    <t>Building plans fees for structures</t>
  </si>
  <si>
    <r>
      <t>51m</t>
    </r>
    <r>
      <rPr>
        <vertAlign val="super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 to 60m</t>
    </r>
    <r>
      <rPr>
        <vertAlign val="super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- R200.00</t>
    </r>
  </si>
  <si>
    <r>
      <t>61m</t>
    </r>
    <r>
      <rPr>
        <vertAlign val="super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to 70m</t>
    </r>
    <r>
      <rPr>
        <vertAlign val="super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increase with R100</t>
    </r>
  </si>
  <si>
    <r>
      <t>Per 10m</t>
    </r>
    <r>
      <rPr>
        <vertAlign val="super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and thereafter 71m</t>
    </r>
    <r>
      <rPr>
        <vertAlign val="super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</t>
    </r>
  </si>
  <si>
    <r>
      <t>to 80m</t>
    </r>
    <r>
      <rPr>
        <vertAlign val="super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(etc) increases with R150-00 </t>
    </r>
  </si>
  <si>
    <r>
      <t>per 10m</t>
    </r>
    <r>
      <rPr>
        <vertAlign val="super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.</t>
    </r>
  </si>
  <si>
    <t>The following fees will be applicable:</t>
  </si>
  <si>
    <t>AREA  METER</t>
  </si>
  <si>
    <t>FEES</t>
  </si>
  <si>
    <t>51 - 60</t>
  </si>
  <si>
    <t>61 - 70</t>
  </si>
  <si>
    <t>71 - 80</t>
  </si>
  <si>
    <t>81 - 90</t>
  </si>
  <si>
    <t>91 - 100</t>
  </si>
  <si>
    <t>101 - 110</t>
  </si>
  <si>
    <t>111-120</t>
  </si>
  <si>
    <t>121-130</t>
  </si>
  <si>
    <t>131 - 140</t>
  </si>
  <si>
    <t>141-150</t>
  </si>
  <si>
    <t>151-160</t>
  </si>
  <si>
    <t>161 - 170</t>
  </si>
  <si>
    <t>171-180</t>
  </si>
  <si>
    <t>181-190</t>
  </si>
  <si>
    <t>191-200</t>
  </si>
  <si>
    <t>201-210</t>
  </si>
  <si>
    <t>211-220</t>
  </si>
  <si>
    <t>221 - 231</t>
  </si>
  <si>
    <t>231-240</t>
  </si>
  <si>
    <t>241-250</t>
  </si>
  <si>
    <t>251 -260</t>
  </si>
  <si>
    <t>261-270</t>
  </si>
  <si>
    <t>271-280</t>
  </si>
  <si>
    <t>281 - 290</t>
  </si>
  <si>
    <t>291-300</t>
  </si>
  <si>
    <t>301-310</t>
  </si>
  <si>
    <t>311 - 320</t>
  </si>
  <si>
    <t>321-330</t>
  </si>
  <si>
    <t>331-340</t>
  </si>
  <si>
    <t>341 -350</t>
  </si>
  <si>
    <t>351-360</t>
  </si>
  <si>
    <t>361-370</t>
  </si>
  <si>
    <t>371 - 380</t>
  </si>
  <si>
    <t>381-390</t>
  </si>
  <si>
    <t>391-400</t>
  </si>
  <si>
    <t>401 - 410</t>
  </si>
  <si>
    <t>411-420</t>
  </si>
  <si>
    <t>421-430</t>
  </si>
  <si>
    <t>431 - 440</t>
  </si>
  <si>
    <t>441-450</t>
  </si>
  <si>
    <t>451-460</t>
  </si>
  <si>
    <t>461 - 470</t>
  </si>
  <si>
    <t>471-480</t>
  </si>
  <si>
    <t>481-490</t>
  </si>
  <si>
    <t>491 - 500</t>
  </si>
  <si>
    <t>501-510</t>
  </si>
  <si>
    <t>511-520</t>
  </si>
  <si>
    <t>521 -530</t>
  </si>
  <si>
    <t>531-540</t>
  </si>
  <si>
    <t>541-550</t>
  </si>
  <si>
    <t>551 -560</t>
  </si>
  <si>
    <t>561-570</t>
  </si>
  <si>
    <t>571-580</t>
  </si>
  <si>
    <t>581 -590</t>
  </si>
  <si>
    <t>591-600</t>
  </si>
  <si>
    <t>601-610</t>
  </si>
  <si>
    <t>611 - 620</t>
  </si>
  <si>
    <t>621-630</t>
  </si>
  <si>
    <t>631-640</t>
  </si>
  <si>
    <t>641 - 650</t>
  </si>
  <si>
    <t>651-660</t>
  </si>
  <si>
    <t>661-670</t>
  </si>
  <si>
    <t>671 - 680</t>
  </si>
  <si>
    <t>681-690</t>
  </si>
  <si>
    <t>691-700</t>
  </si>
  <si>
    <t>701 - 710</t>
  </si>
  <si>
    <t>711-720</t>
  </si>
  <si>
    <t>721-730</t>
  </si>
  <si>
    <t>731 - 740</t>
  </si>
  <si>
    <t>741-750</t>
  </si>
  <si>
    <t>751-760</t>
  </si>
  <si>
    <t>761 - 770</t>
  </si>
  <si>
    <t>771-780</t>
  </si>
  <si>
    <t>781-790</t>
  </si>
  <si>
    <t>791 - 800</t>
  </si>
  <si>
    <r>
      <t>BIGGER THAN 800 M</t>
    </r>
    <r>
      <rPr>
        <vertAlign val="superscript"/>
        <sz val="10"/>
        <rFont val="Arial"/>
        <family val="2"/>
      </rPr>
      <t>2</t>
    </r>
  </si>
  <si>
    <t>plus</t>
  </si>
  <si>
    <t>R15.00 /m2</t>
  </si>
  <si>
    <t>ABOVE TARIFFS DO NOT INCLUDE VAT</t>
  </si>
  <si>
    <t>VAT APPLICABLE WHERE NECESSARY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</si>
</sst>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164" formatCode="&quot;R&quot;#,##0.00_);\(&quot;R&quot;#,##0.00\)"/>
    <numFmt numFmtId="165" formatCode="&quot;R&quot;\ #,##0.00"/>
    <numFmt numFmtId="166" formatCode="&quot;R&quot;#,##0_);\(&quot;R&quot;#,##0\)"/>
    <numFmt numFmtId="167" formatCode="&quot;R&quot;\ #,##0"/>
    <numFmt numFmtId="168" formatCode="&quot;R&quot;\ #,##0.000"/>
    <numFmt numFmtId="169" formatCode="[$R-1C09]\ #,##0.00"/>
    <numFmt numFmtId="170" formatCode="#,##0.0000"/>
    <numFmt numFmtId="171" formatCode="#,##0.000000"/>
    <numFmt numFmtId="172" formatCode="0.00000"/>
    <numFmt numFmtId="173" formatCode="0.000000"/>
    <numFmt numFmtId="174" formatCode="[$R-1C09]\ #,##0.00;[$R-1C09]\ \-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vertAlign val="superscript"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1" xfId="0" applyFont="1" applyFill="1" applyBorder="1" applyAlignment="1"/>
    <xf numFmtId="0" fontId="3" fillId="0" borderId="2" xfId="0" applyFont="1" applyFill="1" applyBorder="1" applyAlignment="1"/>
    <xf numFmtId="0" fontId="2" fillId="0" borderId="2" xfId="0" applyFont="1" applyFill="1" applyBorder="1" applyAlignment="1"/>
    <xf numFmtId="164" fontId="2" fillId="0" borderId="2" xfId="0" applyNumberFormat="1" applyFont="1" applyFill="1" applyBorder="1" applyAlignment="1"/>
    <xf numFmtId="164" fontId="2" fillId="0" borderId="3" xfId="0" applyNumberFormat="1" applyFont="1" applyFill="1" applyBorder="1" applyAlignment="1"/>
    <xf numFmtId="164" fontId="2" fillId="0" borderId="0" xfId="0" applyNumberFormat="1" applyFont="1" applyFill="1" applyAlignment="1"/>
    <xf numFmtId="0" fontId="2" fillId="0" borderId="0" xfId="0" applyFont="1" applyAlignment="1"/>
    <xf numFmtId="0" fontId="0" fillId="0" borderId="4" xfId="0" applyFill="1" applyBorder="1" applyAlignment="1"/>
    <xf numFmtId="0" fontId="0" fillId="0" borderId="0" xfId="0" applyFill="1" applyBorder="1" applyAlignment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/>
    <xf numFmtId="164" fontId="0" fillId="0" borderId="0" xfId="0" applyNumberFormat="1" applyFill="1" applyBorder="1" applyAlignment="1"/>
    <xf numFmtId="164" fontId="0" fillId="0" borderId="5" xfId="0" applyNumberFormat="1" applyFill="1" applyBorder="1" applyAlignment="1"/>
    <xf numFmtId="164" fontId="0" fillId="0" borderId="0" xfId="0" applyNumberFormat="1" applyFill="1" applyAlignment="1"/>
    <xf numFmtId="0" fontId="0" fillId="0" borderId="0" xfId="0" applyAlignment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Continuous"/>
    </xf>
    <xf numFmtId="0" fontId="7" fillId="0" borderId="0" xfId="0" quotePrefix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/>
    <xf numFmtId="44" fontId="0" fillId="0" borderId="0" xfId="1" applyFont="1" applyFill="1" applyBorder="1"/>
    <xf numFmtId="0" fontId="9" fillId="0" borderId="0" xfId="0" applyFont="1" applyFill="1" applyBorder="1" applyAlignment="1"/>
    <xf numFmtId="165" fontId="7" fillId="0" borderId="0" xfId="1" applyNumberFormat="1" applyFont="1" applyFill="1" applyBorder="1"/>
    <xf numFmtId="10" fontId="0" fillId="0" borderId="5" xfId="0" applyNumberFormat="1" applyFill="1" applyBorder="1" applyAlignment="1"/>
    <xf numFmtId="165" fontId="0" fillId="0" borderId="0" xfId="1" applyNumberFormat="1" applyFont="1" applyFill="1" applyBorder="1"/>
    <xf numFmtId="0" fontId="7" fillId="0" borderId="0" xfId="0" applyFont="1" applyFill="1" applyBorder="1" applyAlignment="1">
      <alignment horizontal="left"/>
    </xf>
    <xf numFmtId="0" fontId="0" fillId="0" borderId="5" xfId="0" applyFill="1" applyBorder="1" applyAlignment="1"/>
    <xf numFmtId="0" fontId="0" fillId="0" borderId="0" xfId="0" applyFill="1" applyAlignment="1"/>
    <xf numFmtId="165" fontId="0" fillId="0" borderId="0" xfId="0" applyNumberFormat="1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165" fontId="0" fillId="0" borderId="7" xfId="1" applyNumberFormat="1" applyFont="1" applyFill="1" applyBorder="1"/>
    <xf numFmtId="10" fontId="0" fillId="0" borderId="8" xfId="0" applyNumberFormat="1" applyFill="1" applyBorder="1" applyAlignment="1"/>
    <xf numFmtId="2" fontId="10" fillId="0" borderId="0" xfId="0" applyNumberFormat="1" applyFont="1" applyFill="1" applyAlignment="1"/>
    <xf numFmtId="165" fontId="0" fillId="0" borderId="0" xfId="1" applyNumberFormat="1" applyFont="1" applyFill="1"/>
    <xf numFmtId="0" fontId="10" fillId="0" borderId="0" xfId="0" applyFont="1" applyFill="1" applyAlignment="1"/>
    <xf numFmtId="0" fontId="0" fillId="0" borderId="1" xfId="0" applyFill="1" applyBorder="1" applyAlignment="1"/>
    <xf numFmtId="0" fontId="10" fillId="0" borderId="2" xfId="0" applyFont="1" applyFill="1" applyBorder="1" applyAlignment="1"/>
    <xf numFmtId="0" fontId="0" fillId="0" borderId="2" xfId="0" applyFill="1" applyBorder="1" applyAlignment="1"/>
    <xf numFmtId="165" fontId="0" fillId="0" borderId="2" xfId="1" applyNumberFormat="1" applyFont="1" applyFill="1" applyBorder="1"/>
    <xf numFmtId="0" fontId="7" fillId="0" borderId="2" xfId="0" quotePrefix="1" applyFont="1" applyFill="1" applyBorder="1" applyAlignment="1">
      <alignment horizontal="center" wrapText="1"/>
    </xf>
    <xf numFmtId="164" fontId="0" fillId="0" borderId="3" xfId="0" applyNumberFormat="1" applyFill="1" applyBorder="1" applyAlignment="1"/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0" fontId="8" fillId="0" borderId="0" xfId="0" applyFont="1" applyFill="1" applyBorder="1" applyAlignment="1"/>
    <xf numFmtId="165" fontId="8" fillId="0" borderId="0" xfId="1" applyNumberFormat="1" applyFont="1" applyFill="1" applyBorder="1"/>
    <xf numFmtId="165" fontId="0" fillId="0" borderId="0" xfId="1" applyNumberFormat="1" applyFont="1" applyBorder="1"/>
    <xf numFmtId="0" fontId="0" fillId="0" borderId="0" xfId="0" applyFont="1" applyFill="1" applyBorder="1" applyAlignment="1"/>
    <xf numFmtId="166" fontId="0" fillId="0" borderId="0" xfId="0" applyNumberFormat="1" applyFill="1" applyBorder="1" applyAlignment="1"/>
    <xf numFmtId="166" fontId="0" fillId="0" borderId="7" xfId="0" applyNumberFormat="1" applyFill="1" applyBorder="1" applyAlignment="1"/>
    <xf numFmtId="0" fontId="0" fillId="0" borderId="3" xfId="0" applyFill="1" applyBorder="1" applyAlignment="1"/>
    <xf numFmtId="2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/>
    <xf numFmtId="10" fontId="0" fillId="0" borderId="0" xfId="1" applyNumberFormat="1" applyFont="1" applyFill="1" applyBorder="1"/>
    <xf numFmtId="164" fontId="0" fillId="0" borderId="8" xfId="0" applyNumberFormat="1" applyFill="1" applyBorder="1" applyAlignment="1"/>
    <xf numFmtId="0" fontId="12" fillId="0" borderId="0" xfId="0" applyFont="1" applyFill="1" applyBorder="1" applyAlignment="1"/>
    <xf numFmtId="168" fontId="0" fillId="0" borderId="0" xfId="1" applyNumberFormat="1" applyFont="1" applyFill="1" applyBorder="1"/>
    <xf numFmtId="169" fontId="0" fillId="0" borderId="0" xfId="0" applyNumberFormat="1" applyFill="1" applyBorder="1" applyAlignment="1"/>
    <xf numFmtId="165" fontId="0" fillId="0" borderId="0" xfId="1" applyNumberFormat="1" applyFont="1" applyFill="1" applyBorder="1" applyAlignment="1">
      <alignment horizontal="right"/>
    </xf>
    <xf numFmtId="168" fontId="0" fillId="0" borderId="0" xfId="0" applyNumberFormat="1" applyAlignment="1"/>
    <xf numFmtId="0" fontId="8" fillId="0" borderId="0" xfId="0" applyFont="1" applyFill="1" applyBorder="1" applyAlignment="1">
      <alignment horizontal="left"/>
    </xf>
    <xf numFmtId="11" fontId="0" fillId="0" borderId="0" xfId="0" applyNumberFormat="1" applyFill="1" applyBorder="1" applyAlignment="1"/>
    <xf numFmtId="0" fontId="8" fillId="0" borderId="0" xfId="0" applyFont="1" applyAlignment="1"/>
    <xf numFmtId="164" fontId="0" fillId="0" borderId="2" xfId="0" applyNumberFormat="1" applyFill="1" applyBorder="1" applyAlignment="1"/>
    <xf numFmtId="170" fontId="0" fillId="0" borderId="0" xfId="1" applyNumberFormat="1" applyFont="1" applyFill="1" applyBorder="1"/>
    <xf numFmtId="171" fontId="0" fillId="0" borderId="0" xfId="1" applyNumberFormat="1" applyFont="1" applyFill="1" applyBorder="1"/>
    <xf numFmtId="9" fontId="0" fillId="0" borderId="0" xfId="2" applyFont="1" applyFill="1" applyBorder="1"/>
    <xf numFmtId="2" fontId="0" fillId="0" borderId="0" xfId="2" applyNumberFormat="1" applyFont="1" applyFill="1" applyBorder="1"/>
    <xf numFmtId="2" fontId="0" fillId="0" borderId="5" xfId="0" applyNumberFormat="1" applyFill="1" applyBorder="1" applyAlignment="1"/>
    <xf numFmtId="172" fontId="10" fillId="0" borderId="0" xfId="0" applyNumberFormat="1" applyFont="1" applyFill="1" applyBorder="1" applyAlignment="1"/>
    <xf numFmtId="4" fontId="0" fillId="0" borderId="0" xfId="1" applyNumberFormat="1" applyFont="1" applyFill="1" applyBorder="1"/>
    <xf numFmtId="173" fontId="0" fillId="0" borderId="5" xfId="0" applyNumberFormat="1" applyFill="1" applyBorder="1" applyAlignment="1"/>
    <xf numFmtId="0" fontId="13" fillId="0" borderId="0" xfId="0" applyFont="1" applyFill="1" applyBorder="1" applyAlignment="1"/>
    <xf numFmtId="170" fontId="14" fillId="0" borderId="0" xfId="1" applyNumberFormat="1" applyFont="1" applyFill="1" applyBorder="1"/>
    <xf numFmtId="0" fontId="15" fillId="0" borderId="0" xfId="0" applyFont="1" applyFill="1" applyBorder="1" applyAlignment="1"/>
    <xf numFmtId="0" fontId="0" fillId="0" borderId="0" xfId="1" applyNumberFormat="1" applyFont="1" applyFill="1" applyBorder="1"/>
    <xf numFmtId="174" fontId="0" fillId="0" borderId="0" xfId="1" applyNumberFormat="1" applyFont="1" applyFill="1" applyBorder="1"/>
    <xf numFmtId="165" fontId="0" fillId="0" borderId="0" xfId="2" applyNumberFormat="1" applyFont="1" applyFill="1" applyBorder="1"/>
    <xf numFmtId="165" fontId="0" fillId="0" borderId="0" xfId="2" applyNumberFormat="1" applyFont="1" applyFill="1" applyBorder="1" applyAlignment="1">
      <alignment horizontal="right"/>
    </xf>
    <xf numFmtId="165" fontId="0" fillId="0" borderId="7" xfId="2" applyNumberFormat="1" applyFont="1" applyFill="1" applyBorder="1"/>
    <xf numFmtId="0" fontId="0" fillId="0" borderId="0" xfId="1" applyNumberFormat="1" applyFont="1" applyFill="1"/>
    <xf numFmtId="0" fontId="0" fillId="0" borderId="2" xfId="1" applyNumberFormat="1" applyFont="1" applyFill="1" applyBorder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8" fillId="0" borderId="0" xfId="0" applyNumberFormat="1" applyFon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77"/>
  <sheetViews>
    <sheetView tabSelected="1" workbookViewId="0">
      <selection activeCell="I11" sqref="I11"/>
    </sheetView>
  </sheetViews>
  <sheetFormatPr defaultRowHeight="15" x14ac:dyDescent="0.25"/>
  <cols>
    <col min="1" max="1" width="3" style="16" customWidth="1"/>
    <col min="2" max="2" width="20.7109375" style="16" customWidth="1"/>
    <col min="3" max="3" width="19.85546875" style="16" customWidth="1"/>
    <col min="4" max="4" width="13.7109375" style="16" customWidth="1"/>
    <col min="5" max="5" width="15.7109375" style="16" customWidth="1"/>
    <col min="6" max="6" width="14.140625" style="97" customWidth="1"/>
    <col min="7" max="8" width="14.28515625" style="97" customWidth="1"/>
    <col min="9" max="9" width="14.140625" style="97" customWidth="1"/>
    <col min="10" max="10" width="8.85546875" style="97" customWidth="1"/>
    <col min="11" max="11" width="9.140625" style="16"/>
    <col min="12" max="12" width="12.28515625" style="16" customWidth="1"/>
    <col min="13" max="16384" width="9.140625" style="16"/>
  </cols>
  <sheetData>
    <row r="1" spans="1:10" s="7" customFormat="1" ht="20.25" x14ac:dyDescent="0.3">
      <c r="A1" s="1"/>
      <c r="B1" s="2"/>
      <c r="C1" s="3"/>
      <c r="D1" s="3"/>
      <c r="E1" s="3"/>
      <c r="F1" s="3"/>
      <c r="G1" s="4"/>
      <c r="H1" s="4"/>
      <c r="I1" s="5"/>
      <c r="J1" s="6"/>
    </row>
    <row r="2" spans="1:10" ht="20.25" x14ac:dyDescent="0.3">
      <c r="A2" s="8"/>
      <c r="B2" s="9"/>
      <c r="C2" s="9"/>
      <c r="D2" s="10" t="s">
        <v>0</v>
      </c>
      <c r="E2" s="11"/>
      <c r="F2" s="12"/>
      <c r="G2" s="13"/>
      <c r="H2" s="13"/>
      <c r="I2" s="14"/>
      <c r="J2" s="15"/>
    </row>
    <row r="3" spans="1:10" ht="15.75" x14ac:dyDescent="0.25">
      <c r="A3" s="8"/>
      <c r="B3" s="17"/>
      <c r="C3" s="17"/>
      <c r="D3" s="18"/>
      <c r="E3" s="19"/>
      <c r="F3" s="20" t="s">
        <v>1</v>
      </c>
      <c r="G3" s="20" t="s">
        <v>2</v>
      </c>
      <c r="H3" s="20" t="s">
        <v>3</v>
      </c>
      <c r="I3" s="14"/>
      <c r="J3" s="15"/>
    </row>
    <row r="4" spans="1:10" ht="15.75" x14ac:dyDescent="0.25">
      <c r="A4" s="8"/>
      <c r="B4" s="17"/>
      <c r="C4" s="17"/>
      <c r="D4" s="18"/>
      <c r="E4" s="19"/>
      <c r="F4" s="21" t="s">
        <v>4</v>
      </c>
      <c r="G4" s="21" t="s">
        <v>4</v>
      </c>
      <c r="H4" s="21" t="s">
        <v>4</v>
      </c>
      <c r="I4" s="14"/>
      <c r="J4" s="15"/>
    </row>
    <row r="5" spans="1:10" x14ac:dyDescent="0.25">
      <c r="A5" s="8"/>
      <c r="B5" s="22"/>
      <c r="C5" s="23"/>
      <c r="D5" s="22"/>
      <c r="E5" s="21"/>
      <c r="F5" s="13"/>
      <c r="G5" s="13"/>
      <c r="H5" s="13"/>
      <c r="I5" s="14"/>
      <c r="J5" s="15"/>
    </row>
    <row r="6" spans="1:10" ht="15.75" x14ac:dyDescent="0.25">
      <c r="A6" s="8"/>
      <c r="B6" s="22" t="s">
        <v>5</v>
      </c>
      <c r="C6" s="24"/>
      <c r="D6" s="24"/>
      <c r="E6" s="25"/>
      <c r="F6" s="13"/>
      <c r="G6" s="13"/>
      <c r="H6" s="13"/>
      <c r="I6" s="14"/>
      <c r="J6" s="15"/>
    </row>
    <row r="7" spans="1:10" ht="15.75" x14ac:dyDescent="0.25">
      <c r="A7" s="8"/>
      <c r="B7" s="24"/>
      <c r="C7" s="24"/>
      <c r="D7" s="24"/>
      <c r="E7" s="25"/>
      <c r="F7" s="13"/>
      <c r="G7" s="13"/>
      <c r="H7" s="13"/>
      <c r="I7" s="14"/>
      <c r="J7" s="15"/>
    </row>
    <row r="8" spans="1:10" ht="15.75" x14ac:dyDescent="0.25">
      <c r="A8" s="8"/>
      <c r="B8" s="26" t="s">
        <v>6</v>
      </c>
      <c r="C8" s="9"/>
      <c r="D8" s="9"/>
      <c r="E8" s="25"/>
      <c r="F8" s="13"/>
      <c r="G8" s="13"/>
      <c r="H8" s="13"/>
      <c r="I8" s="14"/>
      <c r="J8" s="15"/>
    </row>
    <row r="9" spans="1:10" x14ac:dyDescent="0.25">
      <c r="A9" s="8"/>
      <c r="B9" s="22" t="s">
        <v>7</v>
      </c>
      <c r="C9" s="22"/>
      <c r="D9" s="22"/>
      <c r="E9" s="27"/>
      <c r="F9" s="27">
        <f>SUM(F10:F12)</f>
        <v>667</v>
      </c>
      <c r="G9" s="27">
        <f>SUM(G10:G12)</f>
        <v>850</v>
      </c>
      <c r="H9" s="27">
        <f>SUM(H10:H12)</f>
        <v>920</v>
      </c>
      <c r="I9" s="28"/>
      <c r="J9" s="15"/>
    </row>
    <row r="10" spans="1:10" x14ac:dyDescent="0.25">
      <c r="A10" s="8"/>
      <c r="B10" s="9" t="s">
        <v>8</v>
      </c>
      <c r="C10" s="9"/>
      <c r="D10" s="9"/>
      <c r="E10" s="29"/>
      <c r="F10" s="29">
        <v>217</v>
      </c>
      <c r="G10" s="29">
        <v>250</v>
      </c>
      <c r="H10" s="29">
        <v>270</v>
      </c>
      <c r="I10" s="28">
        <f>+SUM(H10-G10)/G10</f>
        <v>0.08</v>
      </c>
      <c r="J10" s="15"/>
    </row>
    <row r="11" spans="1:10" x14ac:dyDescent="0.25">
      <c r="A11" s="8"/>
      <c r="B11" s="9" t="s">
        <v>9</v>
      </c>
      <c r="C11" s="9"/>
      <c r="D11" s="9"/>
      <c r="E11" s="29"/>
      <c r="F11" s="29">
        <v>295</v>
      </c>
      <c r="G11" s="29">
        <v>400</v>
      </c>
      <c r="H11" s="29">
        <v>440</v>
      </c>
      <c r="I11" s="28">
        <f>+SUM(H11-G11)/G11</f>
        <v>0.1</v>
      </c>
      <c r="J11" s="15"/>
    </row>
    <row r="12" spans="1:10" x14ac:dyDescent="0.25">
      <c r="A12" s="8"/>
      <c r="B12" s="9" t="s">
        <v>10</v>
      </c>
      <c r="C12" s="9"/>
      <c r="D12" s="9"/>
      <c r="E12" s="29"/>
      <c r="F12" s="29">
        <v>155</v>
      </c>
      <c r="G12" s="29">
        <v>200</v>
      </c>
      <c r="H12" s="29">
        <v>210</v>
      </c>
      <c r="I12" s="28">
        <f>+SUM(H12-G12)/G12</f>
        <v>0.05</v>
      </c>
      <c r="J12" s="15"/>
    </row>
    <row r="13" spans="1:10" x14ac:dyDescent="0.25">
      <c r="A13" s="8"/>
      <c r="B13" s="9"/>
      <c r="C13" s="9"/>
      <c r="D13" s="9"/>
      <c r="E13" s="29"/>
      <c r="F13" s="29"/>
      <c r="G13" s="29"/>
      <c r="H13" s="29"/>
      <c r="I13" s="28"/>
      <c r="J13" s="15"/>
    </row>
    <row r="14" spans="1:10" x14ac:dyDescent="0.25">
      <c r="A14" s="8"/>
      <c r="B14" s="30" t="s">
        <v>11</v>
      </c>
      <c r="C14" s="22"/>
      <c r="D14" s="22"/>
      <c r="E14" s="27"/>
      <c r="F14" s="27">
        <f>SUM(F15:F17)</f>
        <v>884</v>
      </c>
      <c r="G14" s="27">
        <f>SUM(G15:G17)</f>
        <v>1100</v>
      </c>
      <c r="H14" s="27">
        <f>SUM(H15:H17)</f>
        <v>1190</v>
      </c>
      <c r="I14" s="28"/>
      <c r="J14" s="15"/>
    </row>
    <row r="15" spans="1:10" x14ac:dyDescent="0.25">
      <c r="A15" s="8"/>
      <c r="B15" s="9" t="s">
        <v>8</v>
      </c>
      <c r="C15" s="9"/>
      <c r="D15" s="9"/>
      <c r="E15" s="29"/>
      <c r="F15" s="29">
        <f>+F10*2</f>
        <v>434</v>
      </c>
      <c r="G15" s="29">
        <f>+G10*2</f>
        <v>500</v>
      </c>
      <c r="H15" s="29">
        <f>+H10*2</f>
        <v>540</v>
      </c>
      <c r="I15" s="28">
        <f>+SUM(H15-G15)/G15</f>
        <v>0.08</v>
      </c>
      <c r="J15" s="15"/>
    </row>
    <row r="16" spans="1:10" x14ac:dyDescent="0.25">
      <c r="A16" s="8"/>
      <c r="B16" s="9" t="s">
        <v>9</v>
      </c>
      <c r="C16" s="9"/>
      <c r="D16" s="9"/>
      <c r="E16" s="29"/>
      <c r="F16" s="29">
        <f t="shared" ref="F16:H17" si="0">+F11</f>
        <v>295</v>
      </c>
      <c r="G16" s="29">
        <f t="shared" si="0"/>
        <v>400</v>
      </c>
      <c r="H16" s="29">
        <f t="shared" si="0"/>
        <v>440</v>
      </c>
      <c r="I16" s="28">
        <f>+SUM(H16-G16)/G16</f>
        <v>0.1</v>
      </c>
      <c r="J16" s="15"/>
    </row>
    <row r="17" spans="1:10" x14ac:dyDescent="0.25">
      <c r="A17" s="8"/>
      <c r="B17" s="9" t="s">
        <v>10</v>
      </c>
      <c r="C17" s="9"/>
      <c r="D17" s="9"/>
      <c r="E17" s="29"/>
      <c r="F17" s="29">
        <f t="shared" si="0"/>
        <v>155</v>
      </c>
      <c r="G17" s="29">
        <f t="shared" si="0"/>
        <v>200</v>
      </c>
      <c r="H17" s="29">
        <f t="shared" si="0"/>
        <v>210</v>
      </c>
      <c r="I17" s="28">
        <f>+SUM(H17-G17)/G17</f>
        <v>0.05</v>
      </c>
      <c r="J17" s="15"/>
    </row>
    <row r="18" spans="1:10" x14ac:dyDescent="0.25">
      <c r="A18" s="8"/>
      <c r="B18" s="9"/>
      <c r="C18" s="9"/>
      <c r="D18" s="9"/>
      <c r="E18" s="29"/>
      <c r="F18" s="29"/>
      <c r="G18" s="29"/>
      <c r="H18" s="29"/>
      <c r="I18" s="28"/>
      <c r="J18" s="15"/>
    </row>
    <row r="19" spans="1:10" x14ac:dyDescent="0.25">
      <c r="A19" s="8"/>
      <c r="B19" s="22" t="s">
        <v>12</v>
      </c>
      <c r="C19" s="22"/>
      <c r="D19" s="22"/>
      <c r="E19" s="27"/>
      <c r="F19" s="27">
        <f>SUM(F20:F22)</f>
        <v>752</v>
      </c>
      <c r="G19" s="27">
        <f>SUM(G20:G22)</f>
        <v>1150</v>
      </c>
      <c r="H19" s="27">
        <f>SUM(H20:H22)</f>
        <v>1245</v>
      </c>
      <c r="I19" s="28"/>
      <c r="J19" s="15"/>
    </row>
    <row r="20" spans="1:10" x14ac:dyDescent="0.25">
      <c r="A20" s="8"/>
      <c r="B20" s="9" t="s">
        <v>8</v>
      </c>
      <c r="C20" s="9"/>
      <c r="D20" s="9"/>
      <c r="E20" s="29"/>
      <c r="F20" s="29">
        <f>+F10</f>
        <v>217</v>
      </c>
      <c r="G20" s="29">
        <f>+G10</f>
        <v>250</v>
      </c>
      <c r="H20" s="29">
        <f>+H10</f>
        <v>270</v>
      </c>
      <c r="I20" s="28">
        <f>+SUM(H20-G20)/G20</f>
        <v>0.08</v>
      </c>
      <c r="J20" s="15"/>
    </row>
    <row r="21" spans="1:10" x14ac:dyDescent="0.25">
      <c r="A21" s="8"/>
      <c r="B21" s="9" t="s">
        <v>9</v>
      </c>
      <c r="C21" s="9"/>
      <c r="D21" s="9"/>
      <c r="E21" s="29"/>
      <c r="F21" s="29">
        <v>355</v>
      </c>
      <c r="G21" s="29">
        <f>+G11*1.5</f>
        <v>600</v>
      </c>
      <c r="H21" s="29">
        <f>+H11*1.5</f>
        <v>660</v>
      </c>
      <c r="I21" s="28">
        <f>+SUM(H21-G21)/G21</f>
        <v>0.1</v>
      </c>
      <c r="J21" s="15"/>
    </row>
    <row r="22" spans="1:10" x14ac:dyDescent="0.25">
      <c r="A22" s="8"/>
      <c r="B22" s="9" t="s">
        <v>10</v>
      </c>
      <c r="C22" s="9"/>
      <c r="D22" s="9"/>
      <c r="E22" s="29"/>
      <c r="F22" s="29">
        <v>180</v>
      </c>
      <c r="G22" s="29">
        <f>+G12*1.5</f>
        <v>300</v>
      </c>
      <c r="H22" s="29">
        <f>+H12*1.5</f>
        <v>315</v>
      </c>
      <c r="I22" s="28">
        <f>+SUM(H22-G22)/G22</f>
        <v>0.05</v>
      </c>
      <c r="J22" s="15"/>
    </row>
    <row r="23" spans="1:10" x14ac:dyDescent="0.25">
      <c r="A23" s="8"/>
      <c r="B23" s="9"/>
      <c r="C23" s="9"/>
      <c r="D23" s="9"/>
      <c r="E23" s="29"/>
      <c r="F23" s="29"/>
      <c r="G23" s="29"/>
      <c r="H23" s="29"/>
      <c r="I23" s="31"/>
      <c r="J23" s="15"/>
    </row>
    <row r="24" spans="1:10" x14ac:dyDescent="0.25">
      <c r="A24" s="8"/>
      <c r="B24" s="9"/>
      <c r="C24" s="9"/>
      <c r="D24" s="9"/>
      <c r="E24" s="29"/>
      <c r="F24" s="29"/>
      <c r="G24" s="29"/>
      <c r="H24" s="29"/>
      <c r="I24" s="31"/>
      <c r="J24" s="32"/>
    </row>
    <row r="25" spans="1:10" ht="15.75" x14ac:dyDescent="0.25">
      <c r="A25" s="8"/>
      <c r="B25" s="26" t="s">
        <v>13</v>
      </c>
      <c r="C25" s="9"/>
      <c r="D25" s="9"/>
      <c r="E25" s="29"/>
      <c r="F25" s="29"/>
      <c r="G25" s="29"/>
      <c r="H25" s="29"/>
      <c r="I25" s="14"/>
      <c r="J25" s="15"/>
    </row>
    <row r="26" spans="1:10" x14ac:dyDescent="0.25">
      <c r="A26" s="8"/>
      <c r="B26" s="9"/>
      <c r="C26" s="9"/>
      <c r="D26" s="9"/>
      <c r="E26" s="29"/>
      <c r="F26" s="29"/>
      <c r="G26" s="29"/>
      <c r="H26" s="29"/>
      <c r="I26" s="14"/>
      <c r="J26" s="15"/>
    </row>
    <row r="27" spans="1:10" x14ac:dyDescent="0.25">
      <c r="A27" s="8"/>
      <c r="B27" s="22" t="s">
        <v>7</v>
      </c>
      <c r="C27" s="22"/>
      <c r="D27" s="22"/>
      <c r="E27" s="27"/>
      <c r="F27" s="27">
        <f>+F28+F29+F30</f>
        <v>600</v>
      </c>
      <c r="G27" s="27">
        <f>+G28+G29+G30</f>
        <v>850</v>
      </c>
      <c r="H27" s="27">
        <f>+H28+H29+H30</f>
        <v>920</v>
      </c>
      <c r="I27" s="28"/>
      <c r="J27" s="32"/>
    </row>
    <row r="28" spans="1:10" x14ac:dyDescent="0.25">
      <c r="A28" s="8"/>
      <c r="B28" s="9" t="s">
        <v>8</v>
      </c>
      <c r="C28" s="9"/>
      <c r="D28" s="9"/>
      <c r="E28" s="33"/>
      <c r="F28" s="33">
        <v>150</v>
      </c>
      <c r="G28" s="33">
        <f t="shared" ref="G28:H30" si="1">+G10</f>
        <v>250</v>
      </c>
      <c r="H28" s="33">
        <f t="shared" si="1"/>
        <v>270</v>
      </c>
      <c r="I28" s="28">
        <f>+SUM(H28-G28)/G28</f>
        <v>0.08</v>
      </c>
      <c r="J28" s="15"/>
    </row>
    <row r="29" spans="1:10" x14ac:dyDescent="0.25">
      <c r="A29" s="8"/>
      <c r="B29" s="9" t="s">
        <v>9</v>
      </c>
      <c r="C29" s="9"/>
      <c r="D29" s="9"/>
      <c r="E29" s="33"/>
      <c r="F29" s="29">
        <f>+F11</f>
        <v>295</v>
      </c>
      <c r="G29" s="29">
        <f t="shared" si="1"/>
        <v>400</v>
      </c>
      <c r="H29" s="29">
        <f t="shared" si="1"/>
        <v>440</v>
      </c>
      <c r="I29" s="28">
        <f>+SUM(H29-G29)/G29</f>
        <v>0.1</v>
      </c>
      <c r="J29" s="32"/>
    </row>
    <row r="30" spans="1:10" x14ac:dyDescent="0.25">
      <c r="A30" s="8"/>
      <c r="B30" s="9" t="s">
        <v>10</v>
      </c>
      <c r="C30" s="9"/>
      <c r="D30" s="9"/>
      <c r="E30" s="33"/>
      <c r="F30" s="29">
        <f>+F12</f>
        <v>155</v>
      </c>
      <c r="G30" s="29">
        <f t="shared" si="1"/>
        <v>200</v>
      </c>
      <c r="H30" s="29">
        <f t="shared" si="1"/>
        <v>210</v>
      </c>
      <c r="I30" s="28">
        <f>+SUM(H30-G30)/G30</f>
        <v>0.05</v>
      </c>
      <c r="J30" s="15"/>
    </row>
    <row r="31" spans="1:10" x14ac:dyDescent="0.25">
      <c r="A31" s="8"/>
      <c r="B31" s="9"/>
      <c r="C31" s="9"/>
      <c r="D31" s="9"/>
      <c r="E31" s="33"/>
      <c r="F31" s="33"/>
      <c r="G31" s="33"/>
      <c r="H31" s="33"/>
      <c r="I31" s="14"/>
      <c r="J31" s="15"/>
    </row>
    <row r="32" spans="1:10" x14ac:dyDescent="0.25">
      <c r="A32" s="8"/>
      <c r="B32" s="22" t="s">
        <v>11</v>
      </c>
      <c r="C32" s="22"/>
      <c r="D32" s="22"/>
      <c r="E32" s="27"/>
      <c r="F32" s="27">
        <f>+F33+F34+F35</f>
        <v>752</v>
      </c>
      <c r="G32" s="27">
        <f>+G33+G34+G35</f>
        <v>1100</v>
      </c>
      <c r="H32" s="27">
        <f>+H33+H34+H35</f>
        <v>1190</v>
      </c>
      <c r="I32" s="28"/>
      <c r="J32" s="32"/>
    </row>
    <row r="33" spans="1:10" x14ac:dyDescent="0.25">
      <c r="A33" s="8"/>
      <c r="B33" s="9" t="s">
        <v>8</v>
      </c>
      <c r="C33" s="9"/>
      <c r="D33" s="9"/>
      <c r="E33" s="33"/>
      <c r="F33" s="33">
        <v>302</v>
      </c>
      <c r="G33" s="33">
        <f t="shared" ref="G33:H35" si="2">+G15</f>
        <v>500</v>
      </c>
      <c r="H33" s="33">
        <f t="shared" si="2"/>
        <v>540</v>
      </c>
      <c r="I33" s="28">
        <f>+SUM(H33-G33)/G33</f>
        <v>0.08</v>
      </c>
      <c r="J33" s="15"/>
    </row>
    <row r="34" spans="1:10" x14ac:dyDescent="0.25">
      <c r="A34" s="8"/>
      <c r="B34" s="9" t="s">
        <v>9</v>
      </c>
      <c r="C34" s="9"/>
      <c r="D34" s="9"/>
      <c r="E34" s="33"/>
      <c r="F34" s="29">
        <f>+F16</f>
        <v>295</v>
      </c>
      <c r="G34" s="29">
        <f t="shared" si="2"/>
        <v>400</v>
      </c>
      <c r="H34" s="29">
        <f t="shared" si="2"/>
        <v>440</v>
      </c>
      <c r="I34" s="28">
        <f>+SUM(H34-G34)/G34</f>
        <v>0.1</v>
      </c>
      <c r="J34" s="32"/>
    </row>
    <row r="35" spans="1:10" x14ac:dyDescent="0.25">
      <c r="A35" s="8"/>
      <c r="B35" s="9" t="s">
        <v>10</v>
      </c>
      <c r="C35" s="9"/>
      <c r="D35" s="9"/>
      <c r="E35" s="33"/>
      <c r="F35" s="29">
        <f>+F17</f>
        <v>155</v>
      </c>
      <c r="G35" s="29">
        <f t="shared" si="2"/>
        <v>200</v>
      </c>
      <c r="H35" s="29">
        <f t="shared" si="2"/>
        <v>210</v>
      </c>
      <c r="I35" s="28">
        <f>+SUM(H35-G35)/G35</f>
        <v>0.05</v>
      </c>
      <c r="J35" s="15"/>
    </row>
    <row r="36" spans="1:10" x14ac:dyDescent="0.25">
      <c r="A36" s="8"/>
      <c r="B36" s="9"/>
      <c r="C36" s="9"/>
      <c r="D36" s="9"/>
      <c r="E36" s="33"/>
      <c r="F36" s="33"/>
      <c r="G36" s="33"/>
      <c r="H36" s="33"/>
      <c r="I36" s="14"/>
      <c r="J36" s="15"/>
    </row>
    <row r="37" spans="1:10" x14ac:dyDescent="0.25">
      <c r="A37" s="8"/>
      <c r="B37" s="9"/>
      <c r="C37" s="9"/>
      <c r="D37" s="9"/>
      <c r="E37" s="33"/>
      <c r="F37" s="33"/>
      <c r="G37" s="33"/>
      <c r="H37" s="33"/>
      <c r="I37" s="14"/>
      <c r="J37" s="15"/>
    </row>
    <row r="38" spans="1:10" x14ac:dyDescent="0.25">
      <c r="A38" s="8"/>
      <c r="B38" s="22" t="s">
        <v>12</v>
      </c>
      <c r="C38" s="22"/>
      <c r="D38" s="22"/>
      <c r="E38" s="27"/>
      <c r="F38" s="27">
        <f>+F39+F40+F41</f>
        <v>685</v>
      </c>
      <c r="G38" s="27">
        <f>+G39+G40+G41</f>
        <v>1150</v>
      </c>
      <c r="H38" s="27">
        <f>+H39+H40+H41</f>
        <v>1245</v>
      </c>
      <c r="I38" s="28"/>
      <c r="J38" s="15"/>
    </row>
    <row r="39" spans="1:10" x14ac:dyDescent="0.25">
      <c r="A39" s="8"/>
      <c r="B39" s="9" t="s">
        <v>8</v>
      </c>
      <c r="C39" s="9"/>
      <c r="D39" s="9"/>
      <c r="E39" s="33"/>
      <c r="F39" s="33">
        <f>+F28</f>
        <v>150</v>
      </c>
      <c r="G39" s="33">
        <f t="shared" ref="G39:H41" si="3">+G20</f>
        <v>250</v>
      </c>
      <c r="H39" s="33">
        <f t="shared" si="3"/>
        <v>270</v>
      </c>
      <c r="I39" s="28">
        <f>+SUM(H39-G39)/G39</f>
        <v>0.08</v>
      </c>
      <c r="J39" s="15"/>
    </row>
    <row r="40" spans="1:10" x14ac:dyDescent="0.25">
      <c r="A40" s="8"/>
      <c r="B40" s="9" t="s">
        <v>9</v>
      </c>
      <c r="C40" s="9"/>
      <c r="D40" s="9"/>
      <c r="E40" s="33"/>
      <c r="F40" s="29">
        <f>+F21</f>
        <v>355</v>
      </c>
      <c r="G40" s="29">
        <f t="shared" si="3"/>
        <v>600</v>
      </c>
      <c r="H40" s="29">
        <f t="shared" si="3"/>
        <v>660</v>
      </c>
      <c r="I40" s="28">
        <f>+SUM(H40-G40)/G40</f>
        <v>0.1</v>
      </c>
      <c r="J40" s="15"/>
    </row>
    <row r="41" spans="1:10" x14ac:dyDescent="0.25">
      <c r="A41" s="8"/>
      <c r="B41" s="9" t="s">
        <v>10</v>
      </c>
      <c r="C41" s="9"/>
      <c r="D41" s="9"/>
      <c r="E41" s="33"/>
      <c r="F41" s="29">
        <f>+F22</f>
        <v>180</v>
      </c>
      <c r="G41" s="29">
        <f t="shared" si="3"/>
        <v>300</v>
      </c>
      <c r="H41" s="29">
        <f t="shared" si="3"/>
        <v>315</v>
      </c>
      <c r="I41" s="28">
        <f>+SUM(H41-G41)/G41</f>
        <v>0.05</v>
      </c>
      <c r="J41" s="15"/>
    </row>
    <row r="42" spans="1:10" x14ac:dyDescent="0.25">
      <c r="A42" s="8"/>
      <c r="B42" s="9"/>
      <c r="C42" s="9"/>
      <c r="D42" s="9"/>
      <c r="E42" s="33"/>
      <c r="F42" s="33"/>
      <c r="G42" s="33"/>
      <c r="H42" s="33"/>
      <c r="I42" s="14"/>
      <c r="J42" s="15"/>
    </row>
    <row r="43" spans="1:10" x14ac:dyDescent="0.25">
      <c r="A43" s="8"/>
      <c r="B43" s="9"/>
      <c r="C43" s="9"/>
      <c r="D43" s="9"/>
      <c r="E43" s="33"/>
      <c r="F43" s="33"/>
      <c r="G43" s="33"/>
      <c r="H43" s="33"/>
      <c r="I43" s="14"/>
      <c r="J43" s="15"/>
    </row>
    <row r="44" spans="1:10" x14ac:dyDescent="0.25">
      <c r="A44" s="8"/>
      <c r="B44" s="9"/>
      <c r="C44" s="9"/>
      <c r="D44" s="9"/>
      <c r="E44" s="29"/>
      <c r="F44" s="29"/>
      <c r="G44" s="29"/>
      <c r="H44" s="29"/>
      <c r="I44" s="31"/>
      <c r="J44" s="32"/>
    </row>
    <row r="45" spans="1:10" ht="16.5" thickBot="1" x14ac:dyDescent="0.3">
      <c r="A45" s="34"/>
      <c r="B45" s="35"/>
      <c r="C45" s="35"/>
      <c r="D45" s="35"/>
      <c r="E45" s="36"/>
      <c r="F45" s="36"/>
      <c r="G45" s="36"/>
      <c r="H45" s="36"/>
      <c r="I45" s="37"/>
      <c r="J45" s="38"/>
    </row>
    <row r="46" spans="1:10" ht="15.75" x14ac:dyDescent="0.25">
      <c r="A46" s="32"/>
      <c r="B46" s="32"/>
      <c r="C46" s="32"/>
      <c r="D46" s="32"/>
      <c r="E46" s="39"/>
      <c r="F46" s="39"/>
      <c r="G46" s="39"/>
      <c r="H46" s="39"/>
      <c r="I46" s="32"/>
      <c r="J46" s="38"/>
    </row>
    <row r="47" spans="1:10" ht="16.5" thickBot="1" x14ac:dyDescent="0.3">
      <c r="A47" s="32"/>
      <c r="B47" s="40"/>
      <c r="C47" s="32"/>
      <c r="D47" s="32"/>
      <c r="E47" s="39"/>
      <c r="F47" s="39"/>
      <c r="G47" s="39"/>
      <c r="H47" s="39"/>
      <c r="I47" s="15"/>
      <c r="J47" s="38"/>
    </row>
    <row r="48" spans="1:10" ht="15.75" x14ac:dyDescent="0.25">
      <c r="A48" s="41"/>
      <c r="B48" s="42"/>
      <c r="C48" s="43"/>
      <c r="D48" s="43"/>
      <c r="E48" s="44"/>
      <c r="F48" s="45" t="str">
        <f>+F3</f>
        <v>2014/2015</v>
      </c>
      <c r="G48" s="45" t="str">
        <f>+G3</f>
        <v>2015/2016</v>
      </c>
      <c r="H48" s="45" t="str">
        <f>+H3</f>
        <v>2016/2017</v>
      </c>
      <c r="I48" s="46"/>
      <c r="J48" s="38"/>
    </row>
    <row r="49" spans="1:10" ht="15.75" x14ac:dyDescent="0.25">
      <c r="A49" s="8"/>
      <c r="B49" s="47"/>
      <c r="C49" s="9"/>
      <c r="D49" s="9"/>
      <c r="E49" s="29"/>
      <c r="F49" s="21" t="s">
        <v>4</v>
      </c>
      <c r="G49" s="21" t="s">
        <v>4</v>
      </c>
      <c r="H49" s="21" t="s">
        <v>4</v>
      </c>
      <c r="I49" s="14"/>
      <c r="J49" s="38"/>
    </row>
    <row r="50" spans="1:10" ht="15.75" x14ac:dyDescent="0.25">
      <c r="A50" s="8"/>
      <c r="B50" s="22" t="s">
        <v>14</v>
      </c>
      <c r="C50" s="24"/>
      <c r="D50" s="24"/>
      <c r="E50" s="29"/>
      <c r="F50" s="29"/>
      <c r="G50" s="29"/>
      <c r="H50" s="29"/>
      <c r="I50" s="14"/>
      <c r="J50" s="38"/>
    </row>
    <row r="51" spans="1:10" ht="15.75" x14ac:dyDescent="0.25">
      <c r="A51" s="8"/>
      <c r="B51" s="48" t="s">
        <v>15</v>
      </c>
      <c r="C51" s="9"/>
      <c r="D51" s="9"/>
      <c r="E51" s="29"/>
      <c r="F51" s="29"/>
      <c r="G51" s="29"/>
      <c r="H51" s="29"/>
      <c r="I51" s="14"/>
      <c r="J51" s="38"/>
    </row>
    <row r="52" spans="1:10" ht="15.75" x14ac:dyDescent="0.25">
      <c r="A52" s="8"/>
      <c r="B52" s="26" t="s">
        <v>16</v>
      </c>
      <c r="C52" s="9"/>
      <c r="D52" s="9"/>
      <c r="E52" s="29"/>
      <c r="F52" s="29"/>
      <c r="G52" s="29"/>
      <c r="H52" s="29"/>
      <c r="I52" s="14"/>
      <c r="J52" s="38"/>
    </row>
    <row r="53" spans="1:10" ht="15.75" x14ac:dyDescent="0.25">
      <c r="A53" s="8"/>
      <c r="B53" s="22" t="s">
        <v>17</v>
      </c>
      <c r="C53" s="22"/>
      <c r="D53" s="22"/>
      <c r="E53" s="29"/>
      <c r="F53" s="29"/>
      <c r="G53" s="29"/>
      <c r="H53" s="29"/>
      <c r="I53" s="14"/>
      <c r="J53" s="38"/>
    </row>
    <row r="54" spans="1:10" ht="15.75" x14ac:dyDescent="0.25">
      <c r="A54" s="8"/>
      <c r="B54" s="9" t="s">
        <v>18</v>
      </c>
      <c r="C54" s="9"/>
      <c r="D54" s="9"/>
      <c r="E54" s="29"/>
      <c r="F54" s="29">
        <v>840</v>
      </c>
      <c r="G54" s="29">
        <v>1000</v>
      </c>
      <c r="H54" s="29">
        <v>1300</v>
      </c>
      <c r="I54" s="28">
        <f>+SUM(H54-G54)/G54</f>
        <v>0.3</v>
      </c>
      <c r="J54" s="38"/>
    </row>
    <row r="55" spans="1:10" ht="15.75" x14ac:dyDescent="0.25">
      <c r="A55" s="8"/>
      <c r="B55" s="9" t="s">
        <v>19</v>
      </c>
      <c r="C55" s="9"/>
      <c r="D55" s="9"/>
      <c r="E55" s="29"/>
      <c r="F55" s="29">
        <v>1300</v>
      </c>
      <c r="G55" s="29">
        <v>1400</v>
      </c>
      <c r="H55" s="29">
        <v>2000</v>
      </c>
      <c r="I55" s="28">
        <f>+SUM(H55-G55)/G55</f>
        <v>0.42857142857142855</v>
      </c>
      <c r="J55" s="38"/>
    </row>
    <row r="56" spans="1:10" ht="15.75" x14ac:dyDescent="0.25">
      <c r="A56" s="8"/>
      <c r="B56" s="9" t="s">
        <v>20</v>
      </c>
      <c r="C56" s="9"/>
      <c r="D56" s="9"/>
      <c r="E56" s="29"/>
      <c r="F56" s="29">
        <v>2600</v>
      </c>
      <c r="G56" s="29">
        <v>2800</v>
      </c>
      <c r="H56" s="29">
        <v>3000</v>
      </c>
      <c r="I56" s="28">
        <f>+SUM(H56-G56)/G56</f>
        <v>7.1428571428571425E-2</v>
      </c>
      <c r="J56" s="38"/>
    </row>
    <row r="57" spans="1:10" ht="15.75" x14ac:dyDescent="0.25">
      <c r="A57" s="8"/>
      <c r="B57" s="22" t="s">
        <v>21</v>
      </c>
      <c r="C57" s="22"/>
      <c r="D57" s="22"/>
      <c r="E57" s="29"/>
      <c r="F57" s="29"/>
      <c r="G57" s="29"/>
      <c r="H57" s="29"/>
      <c r="I57" s="14"/>
      <c r="J57" s="38"/>
    </row>
    <row r="58" spans="1:10" ht="15.75" x14ac:dyDescent="0.25">
      <c r="A58" s="8"/>
      <c r="B58" s="9" t="s">
        <v>22</v>
      </c>
      <c r="C58" s="9"/>
      <c r="D58" s="9"/>
      <c r="E58" s="29"/>
      <c r="F58" s="29"/>
      <c r="G58" s="29"/>
      <c r="H58" s="29"/>
      <c r="I58" s="28"/>
      <c r="J58" s="38"/>
    </row>
    <row r="59" spans="1:10" ht="15.75" x14ac:dyDescent="0.25">
      <c r="A59" s="8"/>
      <c r="B59" s="9" t="s">
        <v>18</v>
      </c>
      <c r="C59" s="9"/>
      <c r="D59" s="9"/>
      <c r="E59" s="29"/>
      <c r="F59" s="29">
        <v>730</v>
      </c>
      <c r="G59" s="29">
        <f t="shared" ref="G59:H61" si="4">+G54</f>
        <v>1000</v>
      </c>
      <c r="H59" s="29">
        <f t="shared" si="4"/>
        <v>1300</v>
      </c>
      <c r="I59" s="28">
        <f>+SUM(H59-G59)/G59</f>
        <v>0.3</v>
      </c>
      <c r="J59" s="38"/>
    </row>
    <row r="60" spans="1:10" ht="15.75" x14ac:dyDescent="0.25">
      <c r="A60" s="8"/>
      <c r="B60" s="9" t="str">
        <f>+B55</f>
        <v>Deposit for Mantsopa Residents</v>
      </c>
      <c r="C60" s="9"/>
      <c r="D60" s="9"/>
      <c r="E60" s="29"/>
      <c r="F60" s="29">
        <f>+F55</f>
        <v>1300</v>
      </c>
      <c r="G60" s="29">
        <f t="shared" si="4"/>
        <v>1400</v>
      </c>
      <c r="H60" s="29">
        <f t="shared" si="4"/>
        <v>2000</v>
      </c>
      <c r="I60" s="28">
        <f>+SUM(H60-G60)/G60</f>
        <v>0.42857142857142855</v>
      </c>
      <c r="J60" s="38"/>
    </row>
    <row r="61" spans="1:10" ht="15.75" x14ac:dyDescent="0.25">
      <c r="A61" s="8"/>
      <c r="B61" s="49" t="str">
        <f>+B56</f>
        <v>Deposit for non- Mantsopa Residents</v>
      </c>
      <c r="C61" s="9"/>
      <c r="D61" s="9"/>
      <c r="E61" s="29"/>
      <c r="F61" s="29">
        <f>+F56</f>
        <v>2600</v>
      </c>
      <c r="G61" s="29">
        <f t="shared" si="4"/>
        <v>2800</v>
      </c>
      <c r="H61" s="29">
        <f t="shared" si="4"/>
        <v>3000</v>
      </c>
      <c r="I61" s="28">
        <f>+SUM(H61-G61)/G61</f>
        <v>7.1428571428571425E-2</v>
      </c>
      <c r="J61" s="38"/>
    </row>
    <row r="62" spans="1:10" ht="15.75" x14ac:dyDescent="0.25">
      <c r="A62" s="8"/>
      <c r="B62" s="26" t="s">
        <v>23</v>
      </c>
      <c r="C62" s="9"/>
      <c r="D62" s="9"/>
      <c r="E62" s="29"/>
      <c r="F62" s="29"/>
      <c r="G62" s="29"/>
      <c r="H62" s="29"/>
      <c r="I62" s="14"/>
      <c r="J62" s="38"/>
    </row>
    <row r="63" spans="1:10" ht="15.75" x14ac:dyDescent="0.25">
      <c r="A63" s="8"/>
      <c r="B63" s="9" t="s">
        <v>24</v>
      </c>
      <c r="C63" s="9"/>
      <c r="D63" s="9"/>
      <c r="E63" s="29"/>
      <c r="F63" s="29">
        <v>670</v>
      </c>
      <c r="G63" s="29">
        <v>1000</v>
      </c>
      <c r="H63" s="29">
        <v>1200</v>
      </c>
      <c r="I63" s="28">
        <f>+SUM(H63-G63)/G63</f>
        <v>0.2</v>
      </c>
      <c r="J63" s="38"/>
    </row>
    <row r="64" spans="1:10" ht="15.75" x14ac:dyDescent="0.25">
      <c r="A64" s="8"/>
      <c r="B64" s="9" t="str">
        <f>+B55</f>
        <v>Deposit for Mantsopa Residents</v>
      </c>
      <c r="C64" s="9"/>
      <c r="D64" s="9"/>
      <c r="E64" s="29"/>
      <c r="F64" s="29">
        <f>+F60</f>
        <v>1300</v>
      </c>
      <c r="G64" s="29">
        <f>+G60</f>
        <v>1400</v>
      </c>
      <c r="H64" s="29">
        <f>+H60</f>
        <v>2000</v>
      </c>
      <c r="I64" s="28">
        <f>+SUM(H64-G64)/G64</f>
        <v>0.42857142857142855</v>
      </c>
      <c r="J64" s="38"/>
    </row>
    <row r="65" spans="1:10" ht="15.75" x14ac:dyDescent="0.25">
      <c r="A65" s="8"/>
      <c r="B65" s="9" t="str">
        <f>+B56</f>
        <v>Deposit for non- Mantsopa Residents</v>
      </c>
      <c r="C65" s="9"/>
      <c r="D65" s="9"/>
      <c r="E65" s="29"/>
      <c r="F65" s="29">
        <f>+F56</f>
        <v>2600</v>
      </c>
      <c r="G65" s="29">
        <f>+G56</f>
        <v>2800</v>
      </c>
      <c r="H65" s="29">
        <f>+H56</f>
        <v>3000</v>
      </c>
      <c r="I65" s="28">
        <f>+SUM(H65-G65)/G65</f>
        <v>7.1428571428571425E-2</v>
      </c>
      <c r="J65" s="38"/>
    </row>
    <row r="66" spans="1:10" ht="15.75" x14ac:dyDescent="0.25">
      <c r="A66" s="8"/>
      <c r="B66" s="26" t="s">
        <v>25</v>
      </c>
      <c r="C66" s="9"/>
      <c r="D66" s="9"/>
      <c r="E66" s="29"/>
      <c r="F66" s="29"/>
      <c r="G66" s="29"/>
      <c r="H66" s="29"/>
      <c r="I66" s="28"/>
      <c r="J66" s="38"/>
    </row>
    <row r="67" spans="1:10" ht="15.75" x14ac:dyDescent="0.25">
      <c r="A67" s="8"/>
      <c r="B67" s="9" t="s">
        <v>26</v>
      </c>
      <c r="C67" s="9"/>
      <c r="D67" s="9"/>
      <c r="E67" s="29"/>
      <c r="F67" s="29">
        <v>465</v>
      </c>
      <c r="G67" s="29">
        <f>+G54</f>
        <v>1000</v>
      </c>
      <c r="H67" s="29">
        <f>+H54</f>
        <v>1300</v>
      </c>
      <c r="I67" s="28">
        <f>+SUM(H67-G67)/G67</f>
        <v>0.3</v>
      </c>
      <c r="J67" s="38"/>
    </row>
    <row r="68" spans="1:10" ht="15.75" x14ac:dyDescent="0.25">
      <c r="A68" s="8"/>
      <c r="B68" s="9" t="str">
        <f>+B60</f>
        <v>Deposit for Mantsopa Residents</v>
      </c>
      <c r="C68" s="9"/>
      <c r="D68" s="9"/>
      <c r="E68" s="29"/>
      <c r="F68" s="29">
        <f>+F64</f>
        <v>1300</v>
      </c>
      <c r="G68" s="29">
        <f>+G64</f>
        <v>1400</v>
      </c>
      <c r="H68" s="29">
        <f>+H64</f>
        <v>2000</v>
      </c>
      <c r="I68" s="28">
        <f>+SUM(H68-G68)/G68</f>
        <v>0.42857142857142855</v>
      </c>
      <c r="J68" s="38"/>
    </row>
    <row r="69" spans="1:10" ht="15.75" x14ac:dyDescent="0.25">
      <c r="A69" s="8"/>
      <c r="B69" s="9" t="str">
        <f>+B65</f>
        <v>Deposit for non- Mantsopa Residents</v>
      </c>
      <c r="C69" s="9"/>
      <c r="D69" s="9"/>
      <c r="E69" s="29"/>
      <c r="F69" s="29">
        <f>+F56</f>
        <v>2600</v>
      </c>
      <c r="G69" s="29">
        <f>+G56</f>
        <v>2800</v>
      </c>
      <c r="H69" s="29">
        <f>+H56</f>
        <v>3000</v>
      </c>
      <c r="I69" s="28">
        <f>+SUM(H69-G69)/G69</f>
        <v>7.1428571428571425E-2</v>
      </c>
      <c r="J69" s="38"/>
    </row>
    <row r="70" spans="1:10" ht="15.75" x14ac:dyDescent="0.25">
      <c r="A70" s="8"/>
      <c r="B70" s="26" t="s">
        <v>27</v>
      </c>
      <c r="C70" s="9"/>
      <c r="D70" s="9"/>
      <c r="E70" s="29"/>
      <c r="F70" s="29"/>
      <c r="G70" s="29"/>
      <c r="H70" s="29"/>
      <c r="I70" s="28"/>
      <c r="J70" s="38"/>
    </row>
    <row r="71" spans="1:10" ht="15.75" x14ac:dyDescent="0.25">
      <c r="A71" s="8"/>
      <c r="B71" s="9" t="s">
        <v>26</v>
      </c>
      <c r="C71" s="9"/>
      <c r="D71" s="9"/>
      <c r="E71" s="29"/>
      <c r="F71" s="29">
        <f>+F67</f>
        <v>465</v>
      </c>
      <c r="G71" s="29">
        <f>+G63</f>
        <v>1000</v>
      </c>
      <c r="H71" s="29">
        <f>+H63</f>
        <v>1200</v>
      </c>
      <c r="I71" s="28">
        <f>+SUM(H71-G71)/G71</f>
        <v>0.2</v>
      </c>
      <c r="J71" s="38"/>
    </row>
    <row r="72" spans="1:10" ht="15.75" x14ac:dyDescent="0.25">
      <c r="A72" s="8"/>
      <c r="B72" s="9" t="str">
        <f>+B68</f>
        <v>Deposit for Mantsopa Residents</v>
      </c>
      <c r="C72" s="9"/>
      <c r="D72" s="9"/>
      <c r="E72" s="29"/>
      <c r="F72" s="29">
        <f>+F68</f>
        <v>1300</v>
      </c>
      <c r="G72" s="29">
        <f>+G68</f>
        <v>1400</v>
      </c>
      <c r="H72" s="29">
        <f>+H68</f>
        <v>2000</v>
      </c>
      <c r="I72" s="28">
        <f>+SUM(H72-G72)/G72</f>
        <v>0.42857142857142855</v>
      </c>
      <c r="J72" s="38"/>
    </row>
    <row r="73" spans="1:10" ht="15.75" x14ac:dyDescent="0.25">
      <c r="A73" s="8"/>
      <c r="B73" s="9" t="str">
        <f>+B69</f>
        <v>Deposit for non- Mantsopa Residents</v>
      </c>
      <c r="C73" s="9"/>
      <c r="D73" s="9"/>
      <c r="E73" s="29"/>
      <c r="F73" s="29">
        <f>+F69</f>
        <v>2600</v>
      </c>
      <c r="G73" s="29">
        <f>+G69</f>
        <v>2800</v>
      </c>
      <c r="H73" s="29">
        <f>+H69</f>
        <v>3000</v>
      </c>
      <c r="I73" s="28">
        <f>+SUM(H73-G73)/G73</f>
        <v>7.1428571428571425E-2</v>
      </c>
      <c r="J73" s="38"/>
    </row>
    <row r="74" spans="1:10" ht="15.75" x14ac:dyDescent="0.25">
      <c r="A74" s="8"/>
      <c r="B74" s="49"/>
      <c r="C74" s="9"/>
      <c r="D74" s="9"/>
      <c r="E74" s="29"/>
      <c r="F74" s="29"/>
      <c r="G74" s="29"/>
      <c r="H74" s="29"/>
      <c r="I74" s="28"/>
      <c r="J74" s="38"/>
    </row>
    <row r="75" spans="1:10" ht="15.75" x14ac:dyDescent="0.25">
      <c r="A75" s="8"/>
      <c r="B75" s="26" t="s">
        <v>28</v>
      </c>
      <c r="C75" s="9"/>
      <c r="D75" s="9"/>
      <c r="E75" s="29"/>
      <c r="F75" s="29"/>
      <c r="G75" s="29"/>
      <c r="H75" s="29"/>
      <c r="I75" s="28"/>
      <c r="J75" s="38"/>
    </row>
    <row r="76" spans="1:10" ht="15.75" x14ac:dyDescent="0.25">
      <c r="A76" s="8"/>
      <c r="B76" s="9" t="s">
        <v>29</v>
      </c>
      <c r="C76" s="9"/>
      <c r="D76" s="9"/>
      <c r="E76" s="29"/>
      <c r="F76" s="29">
        <f t="shared" ref="F76:H78" si="5">+F71</f>
        <v>465</v>
      </c>
      <c r="G76" s="29">
        <f t="shared" si="5"/>
        <v>1000</v>
      </c>
      <c r="H76" s="29">
        <f t="shared" si="5"/>
        <v>1200</v>
      </c>
      <c r="I76" s="28">
        <f t="shared" ref="I76:I81" si="6">+SUM(H76-G76)/G76</f>
        <v>0.2</v>
      </c>
      <c r="J76" s="38"/>
    </row>
    <row r="77" spans="1:10" ht="15.75" x14ac:dyDescent="0.25">
      <c r="A77" s="8"/>
      <c r="B77" s="9" t="str">
        <f>+B72</f>
        <v>Deposit for Mantsopa Residents</v>
      </c>
      <c r="C77" s="9"/>
      <c r="D77" s="9"/>
      <c r="E77" s="29"/>
      <c r="F77" s="29">
        <f t="shared" si="5"/>
        <v>1300</v>
      </c>
      <c r="G77" s="29">
        <f t="shared" si="5"/>
        <v>1400</v>
      </c>
      <c r="H77" s="29">
        <f t="shared" si="5"/>
        <v>2000</v>
      </c>
      <c r="I77" s="28">
        <f t="shared" si="6"/>
        <v>0.42857142857142855</v>
      </c>
      <c r="J77" s="38"/>
    </row>
    <row r="78" spans="1:10" ht="15.75" x14ac:dyDescent="0.25">
      <c r="A78" s="8"/>
      <c r="B78" s="9" t="str">
        <f>+B73</f>
        <v>Deposit for non- Mantsopa Residents</v>
      </c>
      <c r="C78" s="9"/>
      <c r="D78" s="9"/>
      <c r="E78" s="29"/>
      <c r="F78" s="29">
        <f t="shared" si="5"/>
        <v>2600</v>
      </c>
      <c r="G78" s="29">
        <f t="shared" si="5"/>
        <v>2800</v>
      </c>
      <c r="H78" s="29">
        <f t="shared" si="5"/>
        <v>3000</v>
      </c>
      <c r="I78" s="28">
        <f t="shared" si="6"/>
        <v>7.1428571428571425E-2</v>
      </c>
      <c r="J78" s="38"/>
    </row>
    <row r="79" spans="1:10" ht="15.75" x14ac:dyDescent="0.25">
      <c r="A79" s="8"/>
      <c r="B79" s="26" t="s">
        <v>30</v>
      </c>
      <c r="C79" s="9"/>
      <c r="D79" s="9"/>
      <c r="E79" s="29"/>
      <c r="F79" s="29">
        <v>110</v>
      </c>
      <c r="G79" s="29">
        <v>150</v>
      </c>
      <c r="H79" s="29">
        <v>150</v>
      </c>
      <c r="I79" s="28">
        <f t="shared" si="6"/>
        <v>0</v>
      </c>
      <c r="J79" s="38"/>
    </row>
    <row r="80" spans="1:10" ht="15.75" x14ac:dyDescent="0.25">
      <c r="A80" s="8"/>
      <c r="B80" s="9" t="str">
        <f>+B72</f>
        <v>Deposit for Mantsopa Residents</v>
      </c>
      <c r="C80" s="9"/>
      <c r="D80" s="9"/>
      <c r="E80" s="29"/>
      <c r="F80" s="29">
        <v>130</v>
      </c>
      <c r="G80" s="29">
        <v>150</v>
      </c>
      <c r="H80" s="29">
        <v>150</v>
      </c>
      <c r="I80" s="28">
        <f t="shared" si="6"/>
        <v>0</v>
      </c>
      <c r="J80" s="38"/>
    </row>
    <row r="81" spans="1:10" ht="15.75" x14ac:dyDescent="0.25">
      <c r="A81" s="8"/>
      <c r="B81" s="49" t="str">
        <f>+B73</f>
        <v>Deposit for non- Mantsopa Residents</v>
      </c>
      <c r="C81" s="9"/>
      <c r="D81" s="9"/>
      <c r="E81" s="29"/>
      <c r="F81" s="29">
        <v>260</v>
      </c>
      <c r="G81" s="29">
        <v>300</v>
      </c>
      <c r="H81" s="29">
        <v>300</v>
      </c>
      <c r="I81" s="28">
        <f t="shared" si="6"/>
        <v>0</v>
      </c>
      <c r="J81" s="38"/>
    </row>
    <row r="82" spans="1:10" ht="15.75" x14ac:dyDescent="0.25">
      <c r="A82" s="8"/>
      <c r="B82" s="26" t="s">
        <v>31</v>
      </c>
      <c r="C82" s="9"/>
      <c r="D82" s="9"/>
      <c r="E82" s="29"/>
      <c r="F82" s="29"/>
      <c r="G82" s="29"/>
      <c r="H82" s="29"/>
      <c r="I82" s="28"/>
      <c r="J82" s="38"/>
    </row>
    <row r="83" spans="1:10" ht="15.75" x14ac:dyDescent="0.25">
      <c r="A83" s="8"/>
      <c r="B83" s="9" t="s">
        <v>26</v>
      </c>
      <c r="C83" s="9"/>
      <c r="D83" s="9"/>
      <c r="E83" s="29"/>
      <c r="F83" s="29">
        <f t="shared" ref="F83:H84" si="7">+F76</f>
        <v>465</v>
      </c>
      <c r="G83" s="29">
        <f t="shared" si="7"/>
        <v>1000</v>
      </c>
      <c r="H83" s="29">
        <f t="shared" si="7"/>
        <v>1200</v>
      </c>
      <c r="I83" s="28">
        <f>+SUM(H83-G83)/G83</f>
        <v>0.2</v>
      </c>
      <c r="J83" s="38"/>
    </row>
    <row r="84" spans="1:10" ht="15.75" x14ac:dyDescent="0.25">
      <c r="A84" s="8"/>
      <c r="B84" s="9" t="str">
        <f>+B80</f>
        <v>Deposit for Mantsopa Residents</v>
      </c>
      <c r="C84" s="9"/>
      <c r="D84" s="9"/>
      <c r="E84" s="29"/>
      <c r="F84" s="29">
        <f t="shared" si="7"/>
        <v>1300</v>
      </c>
      <c r="G84" s="29">
        <f t="shared" si="7"/>
        <v>1400</v>
      </c>
      <c r="H84" s="29">
        <f t="shared" si="7"/>
        <v>2000</v>
      </c>
      <c r="I84" s="28">
        <f>+SUM(H84-G84)/G84</f>
        <v>0.42857142857142855</v>
      </c>
      <c r="J84" s="38"/>
    </row>
    <row r="85" spans="1:10" ht="15.75" x14ac:dyDescent="0.25">
      <c r="A85" s="8"/>
      <c r="B85" s="9" t="str">
        <f>+B81</f>
        <v>Deposit for non- Mantsopa Residents</v>
      </c>
      <c r="C85" s="9"/>
      <c r="D85" s="9"/>
      <c r="E85" s="29"/>
      <c r="F85" s="29">
        <f>+F73</f>
        <v>2600</v>
      </c>
      <c r="G85" s="29">
        <f>+G73</f>
        <v>2800</v>
      </c>
      <c r="H85" s="29">
        <f>+H73</f>
        <v>3000</v>
      </c>
      <c r="I85" s="28">
        <f>+SUM(H85-G85)/G85</f>
        <v>7.1428571428571425E-2</v>
      </c>
      <c r="J85" s="38"/>
    </row>
    <row r="86" spans="1:10" ht="15.75" x14ac:dyDescent="0.25">
      <c r="A86" s="8"/>
      <c r="B86" s="26"/>
      <c r="C86" s="9"/>
      <c r="D86" s="9"/>
      <c r="E86" s="29"/>
      <c r="F86" s="29"/>
      <c r="G86" s="29"/>
      <c r="H86" s="29"/>
      <c r="I86" s="28"/>
      <c r="J86" s="38"/>
    </row>
    <row r="87" spans="1:10" ht="15.75" x14ac:dyDescent="0.25">
      <c r="A87" s="8"/>
      <c r="B87" s="26" t="s">
        <v>32</v>
      </c>
      <c r="C87" s="9"/>
      <c r="D87" s="9"/>
      <c r="E87" s="29"/>
      <c r="F87" s="29"/>
      <c r="G87" s="29"/>
      <c r="H87" s="29"/>
      <c r="I87" s="14"/>
      <c r="J87" s="15"/>
    </row>
    <row r="88" spans="1:10" ht="15.75" x14ac:dyDescent="0.25">
      <c r="A88" s="8"/>
      <c r="B88" s="22" t="s">
        <v>33</v>
      </c>
      <c r="C88" s="22"/>
      <c r="D88" s="22"/>
      <c r="E88" s="29"/>
      <c r="F88" s="29"/>
      <c r="G88" s="29"/>
      <c r="H88" s="29"/>
      <c r="I88" s="14"/>
      <c r="J88" s="38"/>
    </row>
    <row r="89" spans="1:10" ht="15.75" x14ac:dyDescent="0.25">
      <c r="A89" s="8"/>
      <c r="B89" s="9" t="s">
        <v>34</v>
      </c>
      <c r="C89" s="9"/>
      <c r="D89" s="9" t="s">
        <v>35</v>
      </c>
      <c r="E89" s="29"/>
      <c r="F89" s="29"/>
      <c r="G89" s="29"/>
      <c r="H89" s="29"/>
      <c r="I89" s="31"/>
      <c r="J89" s="38"/>
    </row>
    <row r="90" spans="1:10" ht="15.75" x14ac:dyDescent="0.25">
      <c r="A90" s="8"/>
      <c r="B90" s="9" t="s">
        <v>36</v>
      </c>
      <c r="C90" s="9"/>
      <c r="D90" s="9"/>
      <c r="E90" s="29"/>
      <c r="F90" s="29"/>
      <c r="G90" s="29"/>
      <c r="H90" s="29"/>
      <c r="I90" s="31"/>
      <c r="J90" s="38"/>
    </row>
    <row r="91" spans="1:10" ht="15.75" x14ac:dyDescent="0.25">
      <c r="A91" s="8"/>
      <c r="B91" s="9" t="s">
        <v>37</v>
      </c>
      <c r="C91" s="9" t="s">
        <v>38</v>
      </c>
      <c r="D91" s="9"/>
      <c r="E91" s="29"/>
      <c r="F91" s="50">
        <v>3125</v>
      </c>
      <c r="G91" s="50">
        <v>3500</v>
      </c>
      <c r="H91" s="50">
        <v>3750</v>
      </c>
      <c r="I91" s="28">
        <f>+SUM(H91-G91)/G91</f>
        <v>7.1428571428571425E-2</v>
      </c>
      <c r="J91" s="38"/>
    </row>
    <row r="92" spans="1:10" ht="15.75" x14ac:dyDescent="0.25">
      <c r="A92" s="8"/>
      <c r="B92" s="9" t="s">
        <v>39</v>
      </c>
      <c r="C92" s="9" t="s">
        <v>38</v>
      </c>
      <c r="D92" s="9"/>
      <c r="E92" s="29"/>
      <c r="F92" s="50">
        <f>+F91</f>
        <v>3125</v>
      </c>
      <c r="G92" s="50">
        <f>+G91</f>
        <v>3500</v>
      </c>
      <c r="H92" s="50">
        <f>+H91</f>
        <v>3750</v>
      </c>
      <c r="I92" s="28">
        <f t="shared" ref="I92:I98" si="8">+SUM(H92-G92)/G92</f>
        <v>7.1428571428571425E-2</v>
      </c>
      <c r="J92" s="38"/>
    </row>
    <row r="93" spans="1:10" ht="15.75" x14ac:dyDescent="0.25">
      <c r="A93" s="8"/>
      <c r="B93" s="9" t="s">
        <v>40</v>
      </c>
      <c r="C93" s="9" t="s">
        <v>38</v>
      </c>
      <c r="D93" s="9"/>
      <c r="E93" s="29"/>
      <c r="F93" s="50">
        <v>2735</v>
      </c>
      <c r="G93" s="50">
        <v>3000</v>
      </c>
      <c r="H93" s="50">
        <v>3200</v>
      </c>
      <c r="I93" s="28">
        <f t="shared" si="8"/>
        <v>6.6666666666666666E-2</v>
      </c>
      <c r="J93" s="38"/>
    </row>
    <row r="94" spans="1:10" ht="15.75" x14ac:dyDescent="0.25">
      <c r="A94" s="8"/>
      <c r="B94" s="9" t="s">
        <v>41</v>
      </c>
      <c r="C94" s="9" t="s">
        <v>42</v>
      </c>
      <c r="D94" s="9"/>
      <c r="E94" s="29"/>
      <c r="F94" s="50">
        <f>+F93</f>
        <v>2735</v>
      </c>
      <c r="G94" s="50">
        <f>+G93</f>
        <v>3000</v>
      </c>
      <c r="H94" s="50">
        <v>3200</v>
      </c>
      <c r="I94" s="28">
        <f t="shared" si="8"/>
        <v>6.6666666666666666E-2</v>
      </c>
      <c r="J94" s="38"/>
    </row>
    <row r="95" spans="1:10" ht="15.75" x14ac:dyDescent="0.25">
      <c r="A95" s="8"/>
      <c r="B95" s="9" t="s">
        <v>43</v>
      </c>
      <c r="C95" s="9" t="s">
        <v>42</v>
      </c>
      <c r="D95" s="9"/>
      <c r="E95" s="29"/>
      <c r="F95" s="50">
        <v>870</v>
      </c>
      <c r="G95" s="50">
        <v>1000</v>
      </c>
      <c r="H95" s="50">
        <v>1100</v>
      </c>
      <c r="I95" s="28">
        <f t="shared" si="8"/>
        <v>0.1</v>
      </c>
      <c r="J95" s="38"/>
    </row>
    <row r="96" spans="1:10" ht="15.75" x14ac:dyDescent="0.25">
      <c r="A96" s="8"/>
      <c r="B96" s="9" t="s">
        <v>44</v>
      </c>
      <c r="C96" s="9" t="s">
        <v>42</v>
      </c>
      <c r="D96" s="9"/>
      <c r="E96" s="29"/>
      <c r="F96" s="50">
        <v>725</v>
      </c>
      <c r="G96" s="50">
        <v>850</v>
      </c>
      <c r="H96" s="50">
        <v>900</v>
      </c>
      <c r="I96" s="28">
        <f t="shared" si="8"/>
        <v>5.8823529411764705E-2</v>
      </c>
      <c r="J96" s="38"/>
    </row>
    <row r="97" spans="1:14" ht="15.75" x14ac:dyDescent="0.25">
      <c r="A97" s="8"/>
      <c r="B97" s="9" t="s">
        <v>45</v>
      </c>
      <c r="C97" s="9"/>
      <c r="D97" s="9"/>
      <c r="E97" s="29"/>
      <c r="F97" s="50">
        <v>835</v>
      </c>
      <c r="G97" s="50">
        <f>+G95</f>
        <v>1000</v>
      </c>
      <c r="H97" s="50">
        <v>1100</v>
      </c>
      <c r="I97" s="28">
        <f t="shared" si="8"/>
        <v>0.1</v>
      </c>
      <c r="J97" s="38"/>
    </row>
    <row r="98" spans="1:14" ht="15.75" x14ac:dyDescent="0.25">
      <c r="A98" s="8"/>
      <c r="B98" s="9" t="s">
        <v>46</v>
      </c>
      <c r="C98" s="9" t="s">
        <v>42</v>
      </c>
      <c r="D98" s="9"/>
      <c r="E98" s="50">
        <v>320</v>
      </c>
      <c r="F98" s="50">
        <v>620</v>
      </c>
      <c r="G98" s="50">
        <v>650</v>
      </c>
      <c r="H98" s="50">
        <v>700</v>
      </c>
      <c r="I98" s="28">
        <f t="shared" si="8"/>
        <v>7.6923076923076927E-2</v>
      </c>
      <c r="J98" s="38"/>
      <c r="K98" s="51"/>
      <c r="L98" s="51"/>
      <c r="M98" s="51"/>
      <c r="N98" s="51"/>
    </row>
    <row r="99" spans="1:14" ht="15.75" x14ac:dyDescent="0.25">
      <c r="A99" s="8"/>
      <c r="B99" s="52" t="s">
        <v>47</v>
      </c>
      <c r="C99" s="9"/>
      <c r="D99" s="9"/>
      <c r="E99" s="29"/>
      <c r="F99" s="29"/>
      <c r="G99" s="29"/>
      <c r="H99" s="29"/>
      <c r="I99" s="28"/>
      <c r="J99" s="38"/>
      <c r="K99" s="51"/>
      <c r="L99" s="51"/>
      <c r="M99" s="51"/>
      <c r="N99" s="51"/>
    </row>
    <row r="100" spans="1:14" ht="15.75" x14ac:dyDescent="0.25">
      <c r="A100" s="8"/>
      <c r="B100" s="52"/>
      <c r="C100" s="9"/>
      <c r="D100" s="9"/>
      <c r="E100" s="29"/>
      <c r="F100" s="29"/>
      <c r="G100" s="29"/>
      <c r="H100" s="29"/>
      <c r="I100" s="28"/>
      <c r="J100" s="38"/>
      <c r="K100" s="51"/>
      <c r="L100" s="51"/>
      <c r="M100" s="51"/>
      <c r="N100" s="51"/>
    </row>
    <row r="101" spans="1:14" ht="15.75" x14ac:dyDescent="0.25">
      <c r="A101" s="8"/>
      <c r="B101" s="22" t="s">
        <v>48</v>
      </c>
      <c r="C101" s="22"/>
      <c r="D101" s="22"/>
      <c r="E101" s="29"/>
      <c r="F101" s="29"/>
      <c r="G101" s="29"/>
      <c r="H101" s="29"/>
      <c r="I101" s="28"/>
      <c r="J101" s="38"/>
      <c r="K101" s="51"/>
      <c r="L101" s="51"/>
      <c r="M101" s="51"/>
      <c r="N101" s="51"/>
    </row>
    <row r="102" spans="1:14" ht="15.75" x14ac:dyDescent="0.25">
      <c r="A102" s="8"/>
      <c r="B102" s="22"/>
      <c r="C102" s="22"/>
      <c r="D102" s="22"/>
      <c r="E102" s="29"/>
      <c r="F102" s="29"/>
      <c r="G102" s="29"/>
      <c r="H102" s="29"/>
      <c r="I102" s="28"/>
      <c r="J102" s="38"/>
    </row>
    <row r="103" spans="1:14" ht="15.75" x14ac:dyDescent="0.25">
      <c r="A103" s="8"/>
      <c r="B103" s="49" t="s">
        <v>49</v>
      </c>
      <c r="C103" s="32"/>
      <c r="D103" s="9" t="s">
        <v>50</v>
      </c>
      <c r="E103" s="29"/>
      <c r="F103" s="29"/>
      <c r="G103" s="29"/>
      <c r="H103" s="29"/>
      <c r="I103" s="28"/>
      <c r="J103" s="38"/>
    </row>
    <row r="104" spans="1:14" ht="15.75" x14ac:dyDescent="0.25">
      <c r="A104" s="8"/>
      <c r="B104" s="52" t="s">
        <v>47</v>
      </c>
      <c r="C104" s="9"/>
      <c r="D104" s="9"/>
      <c r="E104" s="29"/>
      <c r="F104" s="29"/>
      <c r="G104" s="29"/>
      <c r="H104" s="29"/>
      <c r="I104" s="28"/>
      <c r="J104" s="38"/>
    </row>
    <row r="105" spans="1:14" ht="15.75" x14ac:dyDescent="0.25">
      <c r="A105" s="8"/>
      <c r="B105" s="52"/>
      <c r="C105" s="9"/>
      <c r="D105" s="9"/>
      <c r="E105" s="29"/>
      <c r="F105" s="29"/>
      <c r="G105" s="29"/>
      <c r="H105" s="29"/>
      <c r="I105" s="28"/>
      <c r="J105" s="38"/>
    </row>
    <row r="106" spans="1:14" ht="15.75" x14ac:dyDescent="0.25">
      <c r="A106" s="8"/>
      <c r="B106" s="52" t="s">
        <v>51</v>
      </c>
      <c r="C106" s="9"/>
      <c r="D106" s="9"/>
      <c r="E106" s="29"/>
      <c r="F106" s="29">
        <v>15</v>
      </c>
      <c r="G106" s="29">
        <v>20</v>
      </c>
      <c r="H106" s="29">
        <v>50</v>
      </c>
      <c r="I106" s="28">
        <f t="shared" ref="I106:I113" si="9">+SUM(H106-G106)/G106</f>
        <v>1.5</v>
      </c>
      <c r="J106" s="38"/>
    </row>
    <row r="107" spans="1:14" ht="15.75" x14ac:dyDescent="0.25">
      <c r="A107" s="8"/>
      <c r="B107" s="52" t="s">
        <v>52</v>
      </c>
      <c r="C107" s="9"/>
      <c r="D107" s="9"/>
      <c r="E107" s="29"/>
      <c r="F107" s="29"/>
      <c r="G107" s="29">
        <v>200</v>
      </c>
      <c r="H107" s="29">
        <v>200</v>
      </c>
      <c r="I107" s="28"/>
      <c r="J107" s="38"/>
    </row>
    <row r="108" spans="1:14" ht="15.75" x14ac:dyDescent="0.25">
      <c r="A108" s="8"/>
      <c r="B108" s="49" t="s">
        <v>53</v>
      </c>
      <c r="C108" s="9"/>
      <c r="D108" s="9"/>
      <c r="E108" s="29"/>
      <c r="F108" s="29">
        <v>190</v>
      </c>
      <c r="G108" s="29">
        <v>250</v>
      </c>
      <c r="H108" s="29">
        <v>1200</v>
      </c>
      <c r="I108" s="28">
        <f t="shared" si="9"/>
        <v>3.8</v>
      </c>
      <c r="J108" s="38"/>
    </row>
    <row r="109" spans="1:14" ht="15.75" x14ac:dyDescent="0.25">
      <c r="A109" s="8"/>
      <c r="B109" s="49" t="s">
        <v>54</v>
      </c>
      <c r="C109" s="9"/>
      <c r="D109" s="9"/>
      <c r="E109" s="29"/>
      <c r="F109" s="29">
        <v>190</v>
      </c>
      <c r="G109" s="29">
        <v>1200</v>
      </c>
      <c r="H109" s="29">
        <v>1200</v>
      </c>
      <c r="I109" s="28">
        <f t="shared" si="9"/>
        <v>0</v>
      </c>
      <c r="J109" s="38"/>
    </row>
    <row r="110" spans="1:14" ht="15.75" x14ac:dyDescent="0.25">
      <c r="A110" s="8"/>
      <c r="B110" s="9" t="s">
        <v>55</v>
      </c>
      <c r="C110" s="9"/>
      <c r="D110" s="9"/>
      <c r="E110" s="50" t="s">
        <v>56</v>
      </c>
      <c r="F110" s="29">
        <v>310</v>
      </c>
      <c r="G110" s="29">
        <v>350</v>
      </c>
      <c r="H110" s="29">
        <v>400</v>
      </c>
      <c r="I110" s="28">
        <f t="shared" si="9"/>
        <v>0.14285714285714285</v>
      </c>
      <c r="J110" s="38"/>
    </row>
    <row r="111" spans="1:14" ht="15.75" x14ac:dyDescent="0.25">
      <c r="A111" s="8"/>
      <c r="B111" s="53" t="s">
        <v>57</v>
      </c>
      <c r="C111" s="9"/>
      <c r="D111" s="9"/>
      <c r="E111" s="29"/>
      <c r="F111" s="29">
        <v>32</v>
      </c>
      <c r="G111" s="29">
        <v>35</v>
      </c>
      <c r="H111" s="29">
        <v>37.5</v>
      </c>
      <c r="I111" s="28">
        <f t="shared" si="9"/>
        <v>7.1428571428571425E-2</v>
      </c>
      <c r="J111" s="38"/>
    </row>
    <row r="112" spans="1:14" ht="15.75" x14ac:dyDescent="0.25">
      <c r="A112" s="8"/>
      <c r="B112" s="53" t="s">
        <v>58</v>
      </c>
      <c r="C112" s="9"/>
      <c r="D112" s="9"/>
      <c r="E112" s="29"/>
      <c r="F112" s="29">
        <v>80</v>
      </c>
      <c r="G112" s="29">
        <v>80</v>
      </c>
      <c r="H112" s="29">
        <v>80</v>
      </c>
      <c r="I112" s="28">
        <f t="shared" si="9"/>
        <v>0</v>
      </c>
      <c r="J112" s="38"/>
    </row>
    <row r="113" spans="1:10" ht="15.75" x14ac:dyDescent="0.25">
      <c r="A113" s="8"/>
      <c r="B113" s="53" t="s">
        <v>59</v>
      </c>
      <c r="C113" s="9"/>
      <c r="D113" s="9"/>
      <c r="E113" s="29"/>
      <c r="F113" s="29">
        <v>265</v>
      </c>
      <c r="G113" s="29">
        <v>300</v>
      </c>
      <c r="H113" s="29">
        <v>350</v>
      </c>
      <c r="I113" s="28">
        <f t="shared" si="9"/>
        <v>0.16666666666666666</v>
      </c>
      <c r="J113" s="38"/>
    </row>
    <row r="114" spans="1:10" ht="16.5" thickBot="1" x14ac:dyDescent="0.3">
      <c r="A114" s="34"/>
      <c r="B114" s="54"/>
      <c r="C114" s="35"/>
      <c r="D114" s="35"/>
      <c r="E114" s="36"/>
      <c r="F114" s="36"/>
      <c r="G114" s="36"/>
      <c r="H114" s="36"/>
      <c r="I114" s="37"/>
      <c r="J114" s="38"/>
    </row>
    <row r="115" spans="1:10" ht="15.75" x14ac:dyDescent="0.25">
      <c r="A115" s="32"/>
      <c r="B115" s="32"/>
      <c r="C115" s="32"/>
      <c r="D115" s="32"/>
      <c r="E115" s="39"/>
      <c r="F115" s="39"/>
      <c r="G115" s="39"/>
      <c r="H115" s="39"/>
      <c r="I115" s="32"/>
      <c r="J115" s="38"/>
    </row>
    <row r="116" spans="1:10" ht="16.5" thickBot="1" x14ac:dyDescent="0.3">
      <c r="A116" s="32"/>
      <c r="B116" s="32"/>
      <c r="C116" s="32"/>
      <c r="D116" s="32"/>
      <c r="E116" s="39"/>
      <c r="F116" s="39"/>
      <c r="G116" s="39"/>
      <c r="H116" s="39"/>
      <c r="I116" s="32"/>
      <c r="J116" s="38"/>
    </row>
    <row r="117" spans="1:10" ht="15.75" x14ac:dyDescent="0.25">
      <c r="A117" s="41"/>
      <c r="B117" s="43"/>
      <c r="C117" s="43"/>
      <c r="D117" s="43"/>
      <c r="E117" s="44"/>
      <c r="F117" s="44"/>
      <c r="G117" s="44"/>
      <c r="H117" s="44"/>
      <c r="I117" s="55"/>
      <c r="J117" s="38"/>
    </row>
    <row r="118" spans="1:10" x14ac:dyDescent="0.25">
      <c r="A118" s="8"/>
      <c r="B118" s="9"/>
      <c r="C118" s="9"/>
      <c r="D118" s="9"/>
      <c r="E118" s="9"/>
      <c r="F118" s="20" t="str">
        <f>+F48</f>
        <v>2014/2015</v>
      </c>
      <c r="G118" s="20" t="str">
        <f>+G48</f>
        <v>2015/2016</v>
      </c>
      <c r="H118" s="20" t="str">
        <f>+H48</f>
        <v>2016/2017</v>
      </c>
      <c r="I118" s="14"/>
      <c r="J118" s="15"/>
    </row>
    <row r="119" spans="1:10" x14ac:dyDescent="0.25">
      <c r="A119" s="8"/>
      <c r="B119" s="9"/>
      <c r="C119" s="9"/>
      <c r="D119" s="9"/>
      <c r="E119" s="9"/>
      <c r="F119" s="21" t="s">
        <v>4</v>
      </c>
      <c r="G119" s="21" t="s">
        <v>4</v>
      </c>
      <c r="H119" s="21" t="s">
        <v>4</v>
      </c>
      <c r="I119" s="14"/>
      <c r="J119" s="15"/>
    </row>
    <row r="120" spans="1:10" x14ac:dyDescent="0.25">
      <c r="A120" s="8"/>
      <c r="B120" s="9"/>
      <c r="C120" s="9"/>
      <c r="D120" s="9"/>
      <c r="E120" s="9"/>
      <c r="F120" s="21"/>
      <c r="G120" s="21"/>
      <c r="H120" s="21"/>
      <c r="I120" s="14"/>
      <c r="J120" s="15"/>
    </row>
    <row r="121" spans="1:10" x14ac:dyDescent="0.25">
      <c r="A121" s="8"/>
      <c r="B121" s="9"/>
      <c r="C121" s="9"/>
      <c r="D121" s="9"/>
      <c r="E121" s="9"/>
      <c r="F121" s="21"/>
      <c r="G121" s="21"/>
      <c r="H121" s="21"/>
      <c r="I121" s="14"/>
      <c r="J121" s="15"/>
    </row>
    <row r="122" spans="1:10" x14ac:dyDescent="0.25">
      <c r="A122" s="8"/>
      <c r="B122" s="22" t="s">
        <v>60</v>
      </c>
      <c r="C122" s="9"/>
      <c r="D122" s="9"/>
      <c r="E122" s="9"/>
      <c r="F122" s="21"/>
      <c r="G122" s="21"/>
      <c r="H122" s="21"/>
      <c r="I122" s="14"/>
      <c r="J122" s="15"/>
    </row>
    <row r="123" spans="1:10" x14ac:dyDescent="0.25">
      <c r="A123" s="8"/>
      <c r="B123" s="49" t="s">
        <v>61</v>
      </c>
      <c r="C123" s="9"/>
      <c r="D123" s="9"/>
      <c r="E123" s="9"/>
      <c r="F123" s="56">
        <v>1300</v>
      </c>
      <c r="G123" s="57">
        <v>1500</v>
      </c>
      <c r="H123" s="57">
        <v>1600</v>
      </c>
      <c r="I123" s="28">
        <f>+SUM(H123-G123)/G123</f>
        <v>6.6666666666666666E-2</v>
      </c>
      <c r="J123" s="15"/>
    </row>
    <row r="124" spans="1:10" x14ac:dyDescent="0.25">
      <c r="A124" s="8"/>
      <c r="B124" s="49" t="s">
        <v>62</v>
      </c>
      <c r="C124" s="9"/>
      <c r="D124" s="9"/>
      <c r="E124" s="9"/>
      <c r="F124" s="56">
        <v>650</v>
      </c>
      <c r="G124" s="57">
        <f>+G123/2</f>
        <v>750</v>
      </c>
      <c r="H124" s="57">
        <f>+H123/2</f>
        <v>800</v>
      </c>
      <c r="I124" s="28">
        <f>+SUM(H124-G124)/G124</f>
        <v>6.6666666666666666E-2</v>
      </c>
      <c r="J124" s="15"/>
    </row>
    <row r="125" spans="1:10" x14ac:dyDescent="0.25">
      <c r="A125" s="8"/>
      <c r="B125" s="49" t="s">
        <v>63</v>
      </c>
      <c r="C125" s="9"/>
      <c r="D125" s="9"/>
      <c r="E125" s="9"/>
      <c r="F125" s="56">
        <v>650</v>
      </c>
      <c r="G125" s="57">
        <f>+G124</f>
        <v>750</v>
      </c>
      <c r="H125" s="57">
        <f>+H124</f>
        <v>800</v>
      </c>
      <c r="I125" s="28">
        <f>+SUM(H125-G125)/G125</f>
        <v>6.6666666666666666E-2</v>
      </c>
      <c r="J125" s="15"/>
    </row>
    <row r="126" spans="1:10" x14ac:dyDescent="0.25">
      <c r="A126" s="8"/>
      <c r="B126" s="49" t="s">
        <v>64</v>
      </c>
      <c r="C126" s="9"/>
      <c r="D126" s="9"/>
      <c r="E126" s="9"/>
      <c r="F126" s="56">
        <v>1650</v>
      </c>
      <c r="G126" s="57">
        <v>2000</v>
      </c>
      <c r="H126" s="57">
        <v>2200</v>
      </c>
      <c r="I126" s="28">
        <f>+SUM(H126-G126)/G126</f>
        <v>0.1</v>
      </c>
      <c r="J126" s="15"/>
    </row>
    <row r="127" spans="1:10" x14ac:dyDescent="0.25">
      <c r="A127" s="8"/>
      <c r="B127" s="49" t="s">
        <v>65</v>
      </c>
      <c r="C127" s="9"/>
      <c r="D127" s="9"/>
      <c r="E127" s="9"/>
      <c r="F127" s="56"/>
      <c r="G127" s="57">
        <v>100000</v>
      </c>
      <c r="H127" s="57">
        <v>100000</v>
      </c>
      <c r="I127" s="28"/>
      <c r="J127" s="15"/>
    </row>
    <row r="128" spans="1:10" x14ac:dyDescent="0.25">
      <c r="A128" s="8"/>
      <c r="B128" s="49" t="s">
        <v>66</v>
      </c>
      <c r="C128" s="9"/>
      <c r="D128" s="9"/>
      <c r="E128" s="9"/>
      <c r="F128" s="56">
        <v>0</v>
      </c>
      <c r="G128" s="57">
        <v>0</v>
      </c>
      <c r="H128" s="57">
        <v>0</v>
      </c>
      <c r="I128" s="28"/>
      <c r="J128" s="15"/>
    </row>
    <row r="129" spans="1:10" x14ac:dyDescent="0.25">
      <c r="A129" s="8"/>
      <c r="B129" s="9"/>
      <c r="C129" s="9"/>
      <c r="D129" s="9"/>
      <c r="E129" s="9"/>
      <c r="F129" s="21"/>
      <c r="G129" s="58"/>
      <c r="H129" s="58"/>
      <c r="I129" s="14"/>
      <c r="J129" s="15"/>
    </row>
    <row r="130" spans="1:10" ht="15.75" x14ac:dyDescent="0.25">
      <c r="A130" s="8"/>
      <c r="B130" s="22" t="s">
        <v>67</v>
      </c>
      <c r="C130" s="24"/>
      <c r="D130" s="24"/>
      <c r="E130" s="29"/>
      <c r="F130" s="29"/>
      <c r="G130" s="29"/>
      <c r="H130" s="29"/>
      <c r="I130" s="14"/>
      <c r="J130" s="59"/>
    </row>
    <row r="131" spans="1:10" x14ac:dyDescent="0.25">
      <c r="A131" s="8"/>
      <c r="B131" s="9" t="s">
        <v>68</v>
      </c>
      <c r="C131" s="9"/>
      <c r="D131" s="9"/>
      <c r="E131" s="29"/>
      <c r="F131" s="29">
        <v>6500</v>
      </c>
      <c r="G131" s="29">
        <v>7000</v>
      </c>
      <c r="H131" s="29">
        <v>7500</v>
      </c>
      <c r="I131" s="28">
        <f>+SUM(H131-G131)/G131</f>
        <v>7.1428571428571425E-2</v>
      </c>
      <c r="J131" s="32"/>
    </row>
    <row r="132" spans="1:10" ht="15.75" x14ac:dyDescent="0.25">
      <c r="A132" s="8"/>
      <c r="B132" s="9"/>
      <c r="C132" s="9"/>
      <c r="D132" s="9"/>
      <c r="E132" s="29"/>
      <c r="F132" s="29"/>
      <c r="G132" s="29"/>
      <c r="H132" s="29"/>
      <c r="I132" s="14"/>
      <c r="J132" s="38"/>
    </row>
    <row r="133" spans="1:10" ht="15.75" x14ac:dyDescent="0.25">
      <c r="A133" s="8"/>
      <c r="B133" s="9"/>
      <c r="C133" s="9"/>
      <c r="D133" s="9"/>
      <c r="E133" s="29"/>
      <c r="F133" s="29"/>
      <c r="G133" s="29"/>
      <c r="H133" s="29"/>
      <c r="I133" s="14"/>
      <c r="J133" s="38"/>
    </row>
    <row r="134" spans="1:10" ht="15.75" x14ac:dyDescent="0.25">
      <c r="A134" s="8"/>
      <c r="B134" s="22" t="s">
        <v>69</v>
      </c>
      <c r="C134" s="24"/>
      <c r="D134" s="24"/>
      <c r="E134" s="27"/>
      <c r="F134" s="27"/>
      <c r="G134" s="27"/>
      <c r="H134" s="27"/>
      <c r="I134" s="14"/>
      <c r="J134" s="59"/>
    </row>
    <row r="135" spans="1:10" x14ac:dyDescent="0.25">
      <c r="A135" s="8"/>
      <c r="B135" s="9"/>
      <c r="C135" s="9"/>
      <c r="D135" s="9"/>
      <c r="E135" s="29"/>
      <c r="F135" s="29"/>
      <c r="G135" s="29"/>
      <c r="H135" s="29"/>
      <c r="I135" s="31"/>
      <c r="J135" s="32"/>
    </row>
    <row r="136" spans="1:10" x14ac:dyDescent="0.25">
      <c r="A136" s="8"/>
      <c r="B136" s="9" t="s">
        <v>70</v>
      </c>
      <c r="C136" s="9"/>
      <c r="D136" s="9"/>
      <c r="E136" s="29"/>
      <c r="F136" s="29">
        <v>142</v>
      </c>
      <c r="G136" s="29">
        <v>155</v>
      </c>
      <c r="H136" s="29">
        <v>165</v>
      </c>
      <c r="I136" s="28">
        <f t="shared" ref="I136:I141" si="10">+SUM(H136-G136)/G136</f>
        <v>6.4516129032258063E-2</v>
      </c>
      <c r="J136" s="15"/>
    </row>
    <row r="137" spans="1:10" x14ac:dyDescent="0.25">
      <c r="A137" s="8"/>
      <c r="B137" s="9" t="s">
        <v>71</v>
      </c>
      <c r="C137" s="9"/>
      <c r="D137" s="9"/>
      <c r="E137" s="29"/>
      <c r="F137" s="29">
        <v>217</v>
      </c>
      <c r="G137" s="29">
        <v>247</v>
      </c>
      <c r="H137" s="29">
        <v>265</v>
      </c>
      <c r="I137" s="28">
        <f t="shared" si="10"/>
        <v>7.28744939271255E-2</v>
      </c>
      <c r="J137" s="15"/>
    </row>
    <row r="138" spans="1:10" x14ac:dyDescent="0.25">
      <c r="A138" s="8"/>
      <c r="B138" s="9" t="s">
        <v>72</v>
      </c>
      <c r="C138" s="9"/>
      <c r="D138" s="9"/>
      <c r="E138" s="29"/>
      <c r="F138" s="29">
        <v>233</v>
      </c>
      <c r="G138" s="29">
        <v>247</v>
      </c>
      <c r="H138" s="29">
        <f>+H137</f>
        <v>265</v>
      </c>
      <c r="I138" s="28">
        <f t="shared" si="10"/>
        <v>7.28744939271255E-2</v>
      </c>
      <c r="J138" s="15"/>
    </row>
    <row r="139" spans="1:10" x14ac:dyDescent="0.25">
      <c r="A139" s="8"/>
      <c r="B139" s="9" t="s">
        <v>73</v>
      </c>
      <c r="C139" s="9"/>
      <c r="D139" s="9"/>
      <c r="E139" s="29"/>
      <c r="F139" s="29">
        <f>+F138</f>
        <v>233</v>
      </c>
      <c r="G139" s="29">
        <f>+G138</f>
        <v>247</v>
      </c>
      <c r="H139" s="29">
        <f>+H138</f>
        <v>265</v>
      </c>
      <c r="I139" s="28">
        <f t="shared" si="10"/>
        <v>7.28744939271255E-2</v>
      </c>
      <c r="J139" s="32"/>
    </row>
    <row r="140" spans="1:10" x14ac:dyDescent="0.25">
      <c r="A140" s="8"/>
      <c r="B140" s="9" t="s">
        <v>74</v>
      </c>
      <c r="C140" s="9"/>
      <c r="D140" s="9"/>
      <c r="E140" s="29"/>
      <c r="F140" s="29">
        <f>+F139</f>
        <v>233</v>
      </c>
      <c r="G140" s="29">
        <f>+G139</f>
        <v>247</v>
      </c>
      <c r="H140" s="29">
        <f>+H139</f>
        <v>265</v>
      </c>
      <c r="I140" s="28">
        <f t="shared" si="10"/>
        <v>7.28744939271255E-2</v>
      </c>
      <c r="J140" s="15"/>
    </row>
    <row r="141" spans="1:10" x14ac:dyDescent="0.25">
      <c r="A141" s="8"/>
      <c r="B141" s="9" t="s">
        <v>75</v>
      </c>
      <c r="C141" s="9"/>
      <c r="D141" s="9"/>
      <c r="E141" s="29"/>
      <c r="F141" s="50">
        <v>1800</v>
      </c>
      <c r="G141" s="50">
        <v>2000</v>
      </c>
      <c r="H141" s="50">
        <v>3500</v>
      </c>
      <c r="I141" s="28">
        <f t="shared" si="10"/>
        <v>0.75</v>
      </c>
      <c r="J141" s="15"/>
    </row>
    <row r="142" spans="1:10" ht="15.75" x14ac:dyDescent="0.25">
      <c r="A142" s="8"/>
      <c r="B142" s="9"/>
      <c r="C142" s="9"/>
      <c r="D142" s="9"/>
      <c r="E142" s="29"/>
      <c r="F142" s="29"/>
      <c r="G142" s="29"/>
      <c r="H142" s="29"/>
      <c r="I142" s="28"/>
      <c r="J142" s="38"/>
    </row>
    <row r="143" spans="1:10" ht="15.75" x14ac:dyDescent="0.25">
      <c r="A143" s="8"/>
      <c r="B143" s="9"/>
      <c r="C143" s="9"/>
      <c r="D143" s="9"/>
      <c r="E143" s="29"/>
      <c r="F143" s="29"/>
      <c r="G143" s="29"/>
      <c r="H143" s="29"/>
      <c r="I143" s="28"/>
      <c r="J143" s="38"/>
    </row>
    <row r="144" spans="1:10" ht="15.75" x14ac:dyDescent="0.25">
      <c r="A144" s="8"/>
      <c r="B144" s="22" t="s">
        <v>76</v>
      </c>
      <c r="C144" s="24"/>
      <c r="D144" s="24"/>
      <c r="E144" s="29"/>
      <c r="F144" s="29"/>
      <c r="G144" s="29"/>
      <c r="H144" s="29"/>
      <c r="I144" s="28"/>
      <c r="J144" s="38"/>
    </row>
    <row r="145" spans="1:10" x14ac:dyDescent="0.25">
      <c r="A145" s="8"/>
      <c r="B145" s="9"/>
      <c r="C145" s="9"/>
      <c r="D145" s="9"/>
      <c r="E145" s="29"/>
      <c r="F145" s="29"/>
      <c r="G145" s="29"/>
      <c r="H145" s="29"/>
      <c r="I145" s="31"/>
      <c r="J145" s="32"/>
    </row>
    <row r="146" spans="1:10" x14ac:dyDescent="0.25">
      <c r="A146" s="8"/>
      <c r="B146" s="9" t="s">
        <v>70</v>
      </c>
      <c r="C146" s="9"/>
      <c r="D146" s="9"/>
      <c r="E146" s="29"/>
      <c r="F146" s="29">
        <v>74</v>
      </c>
      <c r="G146" s="29">
        <v>85</v>
      </c>
      <c r="H146" s="29">
        <v>95</v>
      </c>
      <c r="I146" s="28">
        <f t="shared" ref="I146:I155" si="11">+SUM(H146-G146)/G146</f>
        <v>0.11764705882352941</v>
      </c>
      <c r="J146" s="15"/>
    </row>
    <row r="147" spans="1:10" x14ac:dyDescent="0.25">
      <c r="A147" s="8"/>
      <c r="B147" s="9" t="s">
        <v>74</v>
      </c>
      <c r="C147" s="9"/>
      <c r="D147" s="9"/>
      <c r="E147" s="29"/>
      <c r="F147" s="29">
        <v>296</v>
      </c>
      <c r="G147" s="29">
        <v>320</v>
      </c>
      <c r="H147" s="29">
        <v>350</v>
      </c>
      <c r="I147" s="28">
        <f t="shared" si="11"/>
        <v>9.375E-2</v>
      </c>
      <c r="J147" s="15"/>
    </row>
    <row r="148" spans="1:10" x14ac:dyDescent="0.25">
      <c r="A148" s="8"/>
      <c r="B148" s="9" t="s">
        <v>77</v>
      </c>
      <c r="C148" s="9"/>
      <c r="D148" s="9"/>
      <c r="E148" s="29"/>
      <c r="F148" s="29">
        <f t="shared" ref="F148:H149" si="12">+F147</f>
        <v>296</v>
      </c>
      <c r="G148" s="29">
        <f t="shared" si="12"/>
        <v>320</v>
      </c>
      <c r="H148" s="29">
        <f t="shared" si="12"/>
        <v>350</v>
      </c>
      <c r="I148" s="28">
        <f t="shared" si="11"/>
        <v>9.375E-2</v>
      </c>
      <c r="J148" s="32"/>
    </row>
    <row r="149" spans="1:10" x14ac:dyDescent="0.25">
      <c r="A149" s="8"/>
      <c r="B149" s="9" t="s">
        <v>71</v>
      </c>
      <c r="C149" s="9"/>
      <c r="D149" s="9"/>
      <c r="E149" s="29"/>
      <c r="F149" s="29">
        <f t="shared" si="12"/>
        <v>296</v>
      </c>
      <c r="G149" s="29">
        <f t="shared" si="12"/>
        <v>320</v>
      </c>
      <c r="H149" s="29">
        <f t="shared" si="12"/>
        <v>350</v>
      </c>
      <c r="I149" s="28">
        <f t="shared" si="11"/>
        <v>9.375E-2</v>
      </c>
      <c r="J149" s="32"/>
    </row>
    <row r="150" spans="1:10" x14ac:dyDescent="0.25">
      <c r="A150" s="8"/>
      <c r="B150" s="9" t="s">
        <v>78</v>
      </c>
      <c r="C150" s="9"/>
      <c r="D150" s="9"/>
      <c r="E150" s="29"/>
      <c r="F150" s="29">
        <v>160</v>
      </c>
      <c r="G150" s="29">
        <v>200</v>
      </c>
      <c r="H150" s="29">
        <v>220</v>
      </c>
      <c r="I150" s="28">
        <f t="shared" si="11"/>
        <v>0.1</v>
      </c>
      <c r="J150" s="15"/>
    </row>
    <row r="151" spans="1:10" x14ac:dyDescent="0.25">
      <c r="A151" s="8"/>
      <c r="B151" s="9" t="s">
        <v>79</v>
      </c>
      <c r="C151" s="9"/>
      <c r="D151" s="9"/>
      <c r="E151" s="29"/>
      <c r="F151" s="29">
        <v>640</v>
      </c>
      <c r="G151" s="29">
        <v>800</v>
      </c>
      <c r="H151" s="29">
        <v>850</v>
      </c>
      <c r="I151" s="28">
        <f t="shared" si="11"/>
        <v>6.25E-2</v>
      </c>
      <c r="J151" s="15"/>
    </row>
    <row r="152" spans="1:10" ht="15.75" x14ac:dyDescent="0.25">
      <c r="A152" s="8"/>
      <c r="B152" s="9" t="s">
        <v>80</v>
      </c>
      <c r="C152" s="9" t="s">
        <v>81</v>
      </c>
      <c r="D152" s="9"/>
      <c r="E152" s="29"/>
      <c r="F152" s="29">
        <v>593</v>
      </c>
      <c r="G152" s="29">
        <v>628.54999999999995</v>
      </c>
      <c r="H152" s="29">
        <v>800</v>
      </c>
      <c r="I152" s="28">
        <f t="shared" si="11"/>
        <v>0.27277066263622635</v>
      </c>
      <c r="J152" s="38"/>
    </row>
    <row r="153" spans="1:10" ht="15.75" x14ac:dyDescent="0.25">
      <c r="A153" s="8"/>
      <c r="B153" s="9"/>
      <c r="C153" s="9" t="s">
        <v>82</v>
      </c>
      <c r="D153" s="9"/>
      <c r="E153" s="29"/>
      <c r="F153" s="29">
        <v>752</v>
      </c>
      <c r="G153" s="29">
        <v>797</v>
      </c>
      <c r="H153" s="29">
        <v>800</v>
      </c>
      <c r="I153" s="28">
        <f t="shared" si="11"/>
        <v>3.7641154328732747E-3</v>
      </c>
      <c r="J153" s="38"/>
    </row>
    <row r="154" spans="1:10" ht="15.75" x14ac:dyDescent="0.25">
      <c r="A154" s="8"/>
      <c r="B154" s="9"/>
      <c r="C154" s="9" t="s">
        <v>83</v>
      </c>
      <c r="D154" s="9"/>
      <c r="E154" s="29"/>
      <c r="F154" s="29">
        <v>930</v>
      </c>
      <c r="G154" s="29">
        <v>986</v>
      </c>
      <c r="H154" s="29">
        <v>800</v>
      </c>
      <c r="I154" s="28">
        <f t="shared" si="11"/>
        <v>-0.18864097363083165</v>
      </c>
      <c r="J154" s="38"/>
    </row>
    <row r="155" spans="1:10" ht="15.75" x14ac:dyDescent="0.25">
      <c r="A155" s="8"/>
      <c r="B155" s="9"/>
      <c r="C155" s="9" t="s">
        <v>84</v>
      </c>
      <c r="D155" s="9" t="s">
        <v>85</v>
      </c>
      <c r="E155" s="29"/>
      <c r="F155" s="50">
        <v>19</v>
      </c>
      <c r="G155" s="50">
        <v>30</v>
      </c>
      <c r="H155" s="50">
        <v>30</v>
      </c>
      <c r="I155" s="28">
        <f t="shared" si="11"/>
        <v>0</v>
      </c>
      <c r="J155" s="38"/>
    </row>
    <row r="156" spans="1:10" ht="15.75" x14ac:dyDescent="0.25">
      <c r="A156" s="8"/>
      <c r="B156" s="9"/>
      <c r="C156" s="9"/>
      <c r="D156" s="9"/>
      <c r="E156" s="29"/>
      <c r="F156" s="29"/>
      <c r="G156" s="29"/>
      <c r="H156" s="29"/>
      <c r="I156" s="28"/>
      <c r="J156" s="38"/>
    </row>
    <row r="157" spans="1:10" ht="15.75" x14ac:dyDescent="0.25">
      <c r="A157" s="8"/>
      <c r="B157" s="9"/>
      <c r="C157" s="9"/>
      <c r="D157" s="9"/>
      <c r="E157" s="29"/>
      <c r="F157" s="29" t="s">
        <v>86</v>
      </c>
      <c r="G157" s="29" t="s">
        <v>86</v>
      </c>
      <c r="H157" s="29" t="s">
        <v>86</v>
      </c>
      <c r="I157" s="31"/>
      <c r="J157" s="38"/>
    </row>
    <row r="158" spans="1:10" ht="15.75" x14ac:dyDescent="0.25">
      <c r="A158" s="8"/>
      <c r="B158" s="22" t="s">
        <v>87</v>
      </c>
      <c r="C158" s="22"/>
      <c r="D158" s="22"/>
      <c r="E158" s="29"/>
      <c r="F158" s="29"/>
      <c r="G158" s="29"/>
      <c r="H158" s="29"/>
      <c r="I158" s="14"/>
      <c r="J158" s="38"/>
    </row>
    <row r="159" spans="1:10" x14ac:dyDescent="0.25">
      <c r="A159" s="8"/>
      <c r="B159" s="9"/>
      <c r="C159" s="9"/>
      <c r="D159" s="9"/>
      <c r="E159" s="29"/>
      <c r="F159" s="29"/>
      <c r="G159" s="29"/>
      <c r="H159" s="29"/>
      <c r="I159" s="31"/>
      <c r="J159" s="32"/>
    </row>
    <row r="160" spans="1:10" x14ac:dyDescent="0.25">
      <c r="A160" s="8"/>
      <c r="B160" s="9" t="s">
        <v>88</v>
      </c>
      <c r="C160" s="9"/>
      <c r="D160" s="9"/>
      <c r="E160" s="29"/>
      <c r="F160" s="29">
        <v>730</v>
      </c>
      <c r="G160" s="29">
        <v>800</v>
      </c>
      <c r="H160" s="29">
        <v>1000</v>
      </c>
      <c r="I160" s="28">
        <f t="shared" ref="I160:I168" si="13">+SUM(H160-G160)/G160</f>
        <v>0.25</v>
      </c>
      <c r="J160" s="15"/>
    </row>
    <row r="161" spans="1:10" ht="15.75" x14ac:dyDescent="0.25">
      <c r="A161" s="8"/>
      <c r="B161" s="9" t="s">
        <v>89</v>
      </c>
      <c r="C161" s="9"/>
      <c r="D161" s="9"/>
      <c r="E161" s="29"/>
      <c r="F161" s="29">
        <v>1455</v>
      </c>
      <c r="G161" s="29">
        <v>1600</v>
      </c>
      <c r="H161" s="29">
        <v>1700</v>
      </c>
      <c r="I161" s="28">
        <f t="shared" si="13"/>
        <v>6.25E-2</v>
      </c>
      <c r="J161" s="38"/>
    </row>
    <row r="162" spans="1:10" x14ac:dyDescent="0.25">
      <c r="A162" s="8"/>
      <c r="B162" s="9" t="s">
        <v>90</v>
      </c>
      <c r="C162" s="9"/>
      <c r="D162" s="9"/>
      <c r="E162" s="29"/>
      <c r="F162" s="29">
        <v>185</v>
      </c>
      <c r="G162" s="29">
        <v>200</v>
      </c>
      <c r="H162" s="29">
        <v>220</v>
      </c>
      <c r="I162" s="28">
        <f t="shared" si="13"/>
        <v>0.1</v>
      </c>
      <c r="J162" s="15"/>
    </row>
    <row r="163" spans="1:10" x14ac:dyDescent="0.25">
      <c r="A163" s="8"/>
      <c r="B163" s="9" t="s">
        <v>91</v>
      </c>
      <c r="C163" s="9"/>
      <c r="D163" s="9"/>
      <c r="E163" s="29"/>
      <c r="F163" s="29">
        <v>185</v>
      </c>
      <c r="G163" s="29">
        <f>+G162</f>
        <v>200</v>
      </c>
      <c r="H163" s="29">
        <f>+H162</f>
        <v>220</v>
      </c>
      <c r="I163" s="28">
        <f t="shared" si="13"/>
        <v>0.1</v>
      </c>
      <c r="J163" s="15"/>
    </row>
    <row r="164" spans="1:10" x14ac:dyDescent="0.25">
      <c r="A164" s="8"/>
      <c r="B164" s="9" t="s">
        <v>92</v>
      </c>
      <c r="C164" s="9"/>
      <c r="D164" s="9"/>
      <c r="E164" s="29"/>
      <c r="F164" s="29">
        <v>95</v>
      </c>
      <c r="G164" s="29">
        <v>150</v>
      </c>
      <c r="H164" s="29">
        <v>150</v>
      </c>
      <c r="I164" s="28">
        <f t="shared" si="13"/>
        <v>0</v>
      </c>
      <c r="J164" s="15"/>
    </row>
    <row r="165" spans="1:10" x14ac:dyDescent="0.25">
      <c r="A165" s="8"/>
      <c r="B165" s="9" t="s">
        <v>93</v>
      </c>
      <c r="C165" s="9"/>
      <c r="D165" s="9"/>
      <c r="E165" s="29"/>
      <c r="F165" s="29">
        <v>800</v>
      </c>
      <c r="G165" s="29">
        <v>1000</v>
      </c>
      <c r="H165" s="29">
        <v>1200</v>
      </c>
      <c r="I165" s="28">
        <f t="shared" si="13"/>
        <v>0.2</v>
      </c>
      <c r="J165" s="15"/>
    </row>
    <row r="166" spans="1:10" ht="15.75" x14ac:dyDescent="0.25">
      <c r="A166" s="8"/>
      <c r="B166" s="52" t="s">
        <v>94</v>
      </c>
      <c r="C166" s="9"/>
      <c r="D166" s="9"/>
      <c r="E166" s="29"/>
      <c r="F166" s="29">
        <v>210</v>
      </c>
      <c r="G166" s="29">
        <v>225</v>
      </c>
      <c r="H166" s="29">
        <v>230</v>
      </c>
      <c r="I166" s="28">
        <f t="shared" si="13"/>
        <v>2.2222222222222223E-2</v>
      </c>
      <c r="J166" s="38"/>
    </row>
    <row r="167" spans="1:10" x14ac:dyDescent="0.25">
      <c r="A167" s="8"/>
      <c r="B167" s="49" t="s">
        <v>95</v>
      </c>
      <c r="C167" s="9"/>
      <c r="D167" s="9"/>
      <c r="E167" s="29"/>
      <c r="F167" s="60">
        <v>0.115</v>
      </c>
      <c r="G167" s="60">
        <v>0.115</v>
      </c>
      <c r="H167" s="60">
        <v>0.115</v>
      </c>
      <c r="I167" s="14"/>
      <c r="J167" s="15"/>
    </row>
    <row r="168" spans="1:10" x14ac:dyDescent="0.25">
      <c r="A168" s="8"/>
      <c r="B168" s="49" t="s">
        <v>96</v>
      </c>
      <c r="C168" s="9"/>
      <c r="D168" s="9"/>
      <c r="E168" s="29"/>
      <c r="F168" s="29">
        <v>1800</v>
      </c>
      <c r="G168" s="29">
        <v>2300</v>
      </c>
      <c r="H168" s="29">
        <v>3000</v>
      </c>
      <c r="I168" s="28">
        <f t="shared" si="13"/>
        <v>0.30434782608695654</v>
      </c>
      <c r="J168" s="15"/>
    </row>
    <row r="169" spans="1:10" x14ac:dyDescent="0.25">
      <c r="A169" s="8"/>
      <c r="B169" s="32"/>
      <c r="C169" s="9"/>
      <c r="D169" s="9"/>
      <c r="E169" s="29"/>
      <c r="F169" s="29"/>
      <c r="G169" s="29"/>
      <c r="H169" s="29"/>
      <c r="I169" s="14"/>
      <c r="J169" s="15"/>
    </row>
    <row r="170" spans="1:10" x14ac:dyDescent="0.25">
      <c r="A170" s="8"/>
      <c r="B170" s="22" t="s">
        <v>97</v>
      </c>
      <c r="C170" s="9"/>
      <c r="D170" s="9"/>
      <c r="E170" s="29"/>
      <c r="F170" s="29"/>
      <c r="G170" s="29"/>
      <c r="H170" s="29"/>
      <c r="I170" s="14"/>
      <c r="J170" s="15"/>
    </row>
    <row r="171" spans="1:10" x14ac:dyDescent="0.25">
      <c r="A171" s="8"/>
      <c r="B171" s="9"/>
      <c r="C171" s="9"/>
      <c r="D171" s="9"/>
      <c r="E171" s="29"/>
      <c r="F171" s="29"/>
      <c r="G171" s="29"/>
      <c r="H171" s="29"/>
      <c r="I171" s="14"/>
      <c r="J171" s="15"/>
    </row>
    <row r="172" spans="1:10" x14ac:dyDescent="0.25">
      <c r="A172" s="8"/>
      <c r="B172" s="9" t="s">
        <v>98</v>
      </c>
      <c r="C172" s="9" t="s">
        <v>99</v>
      </c>
      <c r="D172" s="9" t="s">
        <v>100</v>
      </c>
      <c r="E172" s="29"/>
      <c r="F172" s="50">
        <v>950</v>
      </c>
      <c r="G172" s="50">
        <v>1010</v>
      </c>
      <c r="H172" s="50">
        <v>1100</v>
      </c>
      <c r="I172" s="28">
        <f>+SUM(H172-G172)/G172</f>
        <v>8.9108910891089105E-2</v>
      </c>
      <c r="J172" s="15"/>
    </row>
    <row r="173" spans="1:10" x14ac:dyDescent="0.25">
      <c r="A173" s="8"/>
      <c r="B173" s="9" t="s">
        <v>98</v>
      </c>
      <c r="C173" s="9" t="s">
        <v>99</v>
      </c>
      <c r="D173" s="9" t="s">
        <v>101</v>
      </c>
      <c r="E173" s="29"/>
      <c r="F173" s="50">
        <v>590</v>
      </c>
      <c r="G173" s="50">
        <v>800</v>
      </c>
      <c r="H173" s="50">
        <v>850</v>
      </c>
      <c r="I173" s="28">
        <f>+SUM(H173-G173)/G173</f>
        <v>6.25E-2</v>
      </c>
      <c r="J173" s="15"/>
    </row>
    <row r="174" spans="1:10" x14ac:dyDescent="0.25">
      <c r="A174" s="8"/>
      <c r="B174" s="9" t="s">
        <v>102</v>
      </c>
      <c r="C174" s="9" t="s">
        <v>99</v>
      </c>
      <c r="D174" s="9" t="s">
        <v>100</v>
      </c>
      <c r="E174" s="29"/>
      <c r="F174" s="50">
        <v>830</v>
      </c>
      <c r="G174" s="50">
        <v>1010</v>
      </c>
      <c r="H174" s="50">
        <v>1100</v>
      </c>
      <c r="I174" s="28">
        <f>+SUM(H174-G174)/G174</f>
        <v>8.9108910891089105E-2</v>
      </c>
      <c r="J174" s="15"/>
    </row>
    <row r="175" spans="1:10" x14ac:dyDescent="0.25">
      <c r="A175" s="8"/>
      <c r="B175" s="9" t="s">
        <v>103</v>
      </c>
      <c r="C175" s="9" t="s">
        <v>85</v>
      </c>
      <c r="D175" s="9"/>
      <c r="E175" s="29"/>
      <c r="F175" s="50">
        <v>27</v>
      </c>
      <c r="G175" s="50">
        <f>+G155</f>
        <v>30</v>
      </c>
      <c r="H175" s="50">
        <v>35</v>
      </c>
      <c r="I175" s="28">
        <f>+SUM(H175-G175)/G175</f>
        <v>0.16666666666666666</v>
      </c>
      <c r="J175" s="15"/>
    </row>
    <row r="176" spans="1:10" x14ac:dyDescent="0.25">
      <c r="A176" s="8"/>
      <c r="B176" s="9" t="s">
        <v>104</v>
      </c>
      <c r="C176" s="9" t="s">
        <v>99</v>
      </c>
      <c r="D176" s="9" t="s">
        <v>100</v>
      </c>
      <c r="E176" s="29"/>
      <c r="F176" s="50">
        <v>485</v>
      </c>
      <c r="G176" s="50">
        <v>600</v>
      </c>
      <c r="H176" s="50">
        <v>650</v>
      </c>
      <c r="I176" s="28">
        <f>+SUM(H176-G176)/G176</f>
        <v>8.3333333333333329E-2</v>
      </c>
      <c r="J176" s="15"/>
    </row>
    <row r="177" spans="1:10" ht="15.75" thickBot="1" x14ac:dyDescent="0.3">
      <c r="A177" s="34"/>
      <c r="B177" s="35"/>
      <c r="C177" s="35"/>
      <c r="D177" s="35"/>
      <c r="E177" s="36"/>
      <c r="F177" s="36"/>
      <c r="G177" s="36"/>
      <c r="H177" s="36"/>
      <c r="I177" s="61"/>
      <c r="J177" s="15"/>
    </row>
    <row r="178" spans="1:10" x14ac:dyDescent="0.25">
      <c r="A178" s="9"/>
      <c r="B178" s="9"/>
      <c r="C178" s="9"/>
      <c r="D178" s="9"/>
      <c r="E178" s="29"/>
      <c r="F178" s="29"/>
      <c r="G178" s="29"/>
      <c r="H178" s="29"/>
      <c r="I178" s="13"/>
      <c r="J178" s="15"/>
    </row>
    <row r="179" spans="1:10" x14ac:dyDescent="0.25">
      <c r="A179" s="9"/>
      <c r="B179" s="9"/>
      <c r="C179" s="9"/>
      <c r="D179" s="9"/>
      <c r="E179" s="29"/>
      <c r="F179" s="29"/>
      <c r="G179" s="29"/>
      <c r="H179" s="29"/>
      <c r="I179" s="13"/>
      <c r="J179" s="15"/>
    </row>
    <row r="180" spans="1:10" ht="11.25" customHeight="1" thickBot="1" x14ac:dyDescent="0.3">
      <c r="A180" s="9"/>
      <c r="B180" s="9"/>
      <c r="C180" s="9"/>
      <c r="D180" s="9"/>
      <c r="E180" s="29"/>
      <c r="F180" s="29"/>
      <c r="G180" s="29"/>
      <c r="H180" s="29"/>
      <c r="I180" s="13"/>
      <c r="J180" s="15"/>
    </row>
    <row r="181" spans="1:10" ht="15.75" hidden="1" thickBot="1" x14ac:dyDescent="0.3">
      <c r="A181" s="32"/>
      <c r="B181" s="32"/>
      <c r="C181" s="32"/>
      <c r="D181" s="32"/>
      <c r="E181" s="39"/>
      <c r="F181" s="39"/>
      <c r="G181" s="39"/>
      <c r="H181" s="39"/>
      <c r="I181" s="15"/>
      <c r="J181" s="15"/>
    </row>
    <row r="182" spans="1:10" x14ac:dyDescent="0.25">
      <c r="A182" s="41"/>
      <c r="B182" s="43"/>
      <c r="C182" s="43"/>
      <c r="D182" s="43"/>
      <c r="E182" s="44"/>
      <c r="F182" s="45" t="str">
        <f>+F118</f>
        <v>2014/2015</v>
      </c>
      <c r="G182" s="45" t="str">
        <f>+G118</f>
        <v>2015/2016</v>
      </c>
      <c r="H182" s="45" t="str">
        <f>+H118</f>
        <v>2016/2017</v>
      </c>
      <c r="I182" s="46"/>
      <c r="J182" s="15"/>
    </row>
    <row r="183" spans="1:10" x14ac:dyDescent="0.25">
      <c r="A183" s="8"/>
      <c r="B183" s="9"/>
      <c r="C183" s="9"/>
      <c r="D183" s="9"/>
      <c r="E183" s="29"/>
      <c r="F183" s="21" t="s">
        <v>4</v>
      </c>
      <c r="G183" s="21" t="s">
        <v>4</v>
      </c>
      <c r="H183" s="21" t="s">
        <v>4</v>
      </c>
      <c r="I183" s="14"/>
      <c r="J183" s="15"/>
    </row>
    <row r="184" spans="1:10" ht="15.75" x14ac:dyDescent="0.25">
      <c r="A184" s="8"/>
      <c r="B184" s="62" t="s">
        <v>105</v>
      </c>
      <c r="C184" s="22"/>
      <c r="D184" s="22"/>
      <c r="E184" s="29"/>
      <c r="F184" s="29"/>
      <c r="G184" s="29"/>
      <c r="H184" s="29"/>
      <c r="I184" s="14"/>
      <c r="J184" s="38"/>
    </row>
    <row r="185" spans="1:10" ht="15.75" x14ac:dyDescent="0.25">
      <c r="A185" s="8"/>
      <c r="B185" s="22" t="s">
        <v>106</v>
      </c>
      <c r="C185" s="9"/>
      <c r="D185" s="9"/>
      <c r="E185" s="29"/>
      <c r="F185" s="29"/>
      <c r="G185" s="29"/>
      <c r="H185" s="29"/>
      <c r="I185" s="14"/>
      <c r="J185" s="38"/>
    </row>
    <row r="186" spans="1:10" x14ac:dyDescent="0.25">
      <c r="A186" s="8"/>
      <c r="B186" s="49" t="s">
        <v>107</v>
      </c>
      <c r="C186" s="9"/>
      <c r="D186" s="9"/>
      <c r="E186" s="29"/>
      <c r="F186" s="63"/>
      <c r="G186" s="63"/>
      <c r="H186" s="63"/>
      <c r="I186" s="28"/>
      <c r="J186" s="15"/>
    </row>
    <row r="187" spans="1:10" x14ac:dyDescent="0.25">
      <c r="A187" s="8"/>
      <c r="B187" s="9" t="s">
        <v>108</v>
      </c>
      <c r="C187" s="9" t="s">
        <v>109</v>
      </c>
      <c r="D187" s="9" t="s">
        <v>110</v>
      </c>
      <c r="E187" s="29"/>
      <c r="F187" s="63">
        <v>0.74</v>
      </c>
      <c r="G187" s="63">
        <v>0.79</v>
      </c>
      <c r="H187" s="63">
        <v>0.86</v>
      </c>
      <c r="I187" s="28">
        <f>+SUM(H187-G187)/G187</f>
        <v>8.8607594936708792E-2</v>
      </c>
      <c r="J187" s="15"/>
    </row>
    <row r="188" spans="1:10" x14ac:dyDescent="0.25">
      <c r="A188" s="8"/>
      <c r="B188" s="9" t="s">
        <v>111</v>
      </c>
      <c r="C188" s="9" t="s">
        <v>112</v>
      </c>
      <c r="D188" s="9"/>
      <c r="E188" s="29"/>
      <c r="F188" s="63">
        <v>0.88</v>
      </c>
      <c r="G188" s="63">
        <v>0.95</v>
      </c>
      <c r="H188" s="63">
        <v>1.03</v>
      </c>
      <c r="I188" s="28">
        <f>+SUM(H188-G188)/G188</f>
        <v>8.4210526315789555E-2</v>
      </c>
      <c r="J188" s="15"/>
    </row>
    <row r="189" spans="1:10" x14ac:dyDescent="0.25">
      <c r="A189" s="8"/>
      <c r="B189" s="9" t="s">
        <v>113</v>
      </c>
      <c r="C189" s="9" t="s">
        <v>114</v>
      </c>
      <c r="D189" s="9"/>
      <c r="E189" s="29"/>
      <c r="F189" s="63">
        <v>1.1970000000000001</v>
      </c>
      <c r="G189" s="63">
        <v>1.35</v>
      </c>
      <c r="H189" s="63">
        <v>1.46</v>
      </c>
      <c r="I189" s="28">
        <f>+SUM(H189-G189)/G189</f>
        <v>8.1481481481481391E-2</v>
      </c>
      <c r="J189" s="15"/>
    </row>
    <row r="190" spans="1:10" x14ac:dyDescent="0.25">
      <c r="A190" s="8"/>
      <c r="B190" s="9" t="s">
        <v>115</v>
      </c>
      <c r="C190" s="9" t="s">
        <v>116</v>
      </c>
      <c r="D190" s="9"/>
      <c r="E190" s="29"/>
      <c r="F190" s="63">
        <v>1.4279999999999999</v>
      </c>
      <c r="G190" s="63">
        <v>1.61</v>
      </c>
      <c r="H190" s="63">
        <v>1.75</v>
      </c>
      <c r="I190" s="28">
        <f t="shared" ref="I190:I201" si="14">+SUM(H190-G190)/G190</f>
        <v>8.6956521739130363E-2</v>
      </c>
      <c r="J190" s="15"/>
    </row>
    <row r="191" spans="1:10" ht="9" customHeight="1" x14ac:dyDescent="0.25">
      <c r="A191" s="8"/>
      <c r="B191" s="9"/>
      <c r="C191" s="9"/>
      <c r="D191" s="9"/>
      <c r="E191" s="29"/>
      <c r="F191" s="63"/>
      <c r="G191" s="63"/>
      <c r="H191" s="63"/>
      <c r="I191" s="28"/>
      <c r="J191" s="32"/>
    </row>
    <row r="192" spans="1:10" x14ac:dyDescent="0.25">
      <c r="A192" s="8"/>
      <c r="B192" s="49" t="s">
        <v>117</v>
      </c>
      <c r="C192" s="9"/>
      <c r="D192" s="9" t="s">
        <v>110</v>
      </c>
      <c r="E192" s="29"/>
      <c r="F192" s="63">
        <v>1.5029999999999999</v>
      </c>
      <c r="G192" s="63">
        <v>1.6</v>
      </c>
      <c r="H192" s="63">
        <v>1.72</v>
      </c>
      <c r="I192" s="28">
        <f t="shared" si="14"/>
        <v>7.4999999999999928E-2</v>
      </c>
      <c r="J192" s="15"/>
    </row>
    <row r="193" spans="1:11" x14ac:dyDescent="0.25">
      <c r="A193" s="8"/>
      <c r="B193" s="49" t="s">
        <v>118</v>
      </c>
      <c r="C193" s="9"/>
      <c r="D193" s="64"/>
      <c r="E193" s="29"/>
      <c r="F193" s="63">
        <v>1.5029999999999999</v>
      </c>
      <c r="G193" s="63">
        <f>+G192</f>
        <v>1.6</v>
      </c>
      <c r="H193" s="63">
        <f>+H192</f>
        <v>1.72</v>
      </c>
      <c r="I193" s="28">
        <f>+SUM(H193-G193)/G193</f>
        <v>7.4999999999999928E-2</v>
      </c>
      <c r="J193" s="32"/>
    </row>
    <row r="194" spans="1:11" x14ac:dyDescent="0.25">
      <c r="A194" s="8"/>
      <c r="B194" s="49" t="s">
        <v>119</v>
      </c>
      <c r="C194" s="9"/>
      <c r="D194" s="9"/>
      <c r="E194" s="65"/>
      <c r="F194" s="63">
        <v>1.5029999999999999</v>
      </c>
      <c r="G194" s="63">
        <f>+G192</f>
        <v>1.6</v>
      </c>
      <c r="H194" s="63">
        <f>+H192</f>
        <v>1.72</v>
      </c>
      <c r="I194" s="28">
        <f t="shared" si="14"/>
        <v>7.4999999999999928E-2</v>
      </c>
      <c r="J194" s="15"/>
    </row>
    <row r="195" spans="1:11" x14ac:dyDescent="0.25">
      <c r="A195" s="8"/>
      <c r="B195" s="49" t="s">
        <v>120</v>
      </c>
      <c r="C195" s="33"/>
      <c r="D195" s="33"/>
      <c r="E195" s="29"/>
      <c r="F195" s="63">
        <v>82.1</v>
      </c>
      <c r="G195" s="63">
        <v>90</v>
      </c>
      <c r="H195" s="63">
        <v>95</v>
      </c>
      <c r="I195" s="28">
        <f t="shared" si="14"/>
        <v>5.5555555555555552E-2</v>
      </c>
      <c r="J195" s="15"/>
      <c r="K195" s="66"/>
    </row>
    <row r="196" spans="1:11" x14ac:dyDescent="0.25">
      <c r="A196" s="8"/>
      <c r="B196" s="49" t="s">
        <v>121</v>
      </c>
      <c r="C196" s="9"/>
      <c r="D196" s="9"/>
      <c r="E196" s="29"/>
      <c r="F196" s="63">
        <v>1.5029999999999999</v>
      </c>
      <c r="G196" s="63">
        <f>+G192</f>
        <v>1.6</v>
      </c>
      <c r="H196" s="63">
        <f>+H194</f>
        <v>1.72</v>
      </c>
      <c r="I196" s="28">
        <f t="shared" si="14"/>
        <v>7.4999999999999928E-2</v>
      </c>
      <c r="J196" s="15"/>
    </row>
    <row r="197" spans="1:11" ht="9" customHeight="1" x14ac:dyDescent="0.25">
      <c r="A197" s="8"/>
      <c r="B197" s="49"/>
      <c r="C197" s="9"/>
      <c r="D197" s="9"/>
      <c r="E197" s="29"/>
      <c r="F197" s="63"/>
      <c r="G197" s="63"/>
      <c r="H197" s="63"/>
      <c r="I197" s="28"/>
      <c r="J197" s="15"/>
    </row>
    <row r="198" spans="1:11" x14ac:dyDescent="0.25">
      <c r="A198" s="8"/>
      <c r="B198" s="49" t="s">
        <v>122</v>
      </c>
      <c r="C198" s="9"/>
      <c r="D198" s="9"/>
      <c r="E198" s="29"/>
      <c r="F198" s="63">
        <v>1.5029999999999999</v>
      </c>
      <c r="G198" s="63">
        <f>+G192</f>
        <v>1.6</v>
      </c>
      <c r="H198" s="63">
        <f>+H192</f>
        <v>1.72</v>
      </c>
      <c r="I198" s="28">
        <f t="shared" si="14"/>
        <v>7.4999999999999928E-2</v>
      </c>
      <c r="J198" s="15"/>
    </row>
    <row r="199" spans="1:11" ht="9" customHeight="1" x14ac:dyDescent="0.25">
      <c r="A199" s="8"/>
      <c r="B199" s="9"/>
      <c r="C199" s="9"/>
      <c r="D199" s="9"/>
      <c r="E199" s="29"/>
      <c r="F199" s="63"/>
      <c r="G199" s="63"/>
      <c r="H199" s="63"/>
      <c r="I199" s="28"/>
      <c r="J199" s="15"/>
    </row>
    <row r="200" spans="1:11" x14ac:dyDescent="0.25">
      <c r="A200" s="8"/>
      <c r="B200" s="49" t="s">
        <v>123</v>
      </c>
      <c r="C200" s="49" t="s">
        <v>124</v>
      </c>
      <c r="D200" s="9"/>
      <c r="E200" s="29"/>
      <c r="F200" s="63">
        <v>102.5</v>
      </c>
      <c r="G200" s="63">
        <v>115</v>
      </c>
      <c r="H200" s="63">
        <v>115</v>
      </c>
      <c r="I200" s="28">
        <f t="shared" si="14"/>
        <v>0</v>
      </c>
      <c r="J200" s="15"/>
    </row>
    <row r="201" spans="1:11" x14ac:dyDescent="0.25">
      <c r="A201" s="8"/>
      <c r="B201" s="49" t="s">
        <v>125</v>
      </c>
      <c r="C201" s="49" t="s">
        <v>126</v>
      </c>
      <c r="D201" s="9"/>
      <c r="E201" s="29"/>
      <c r="F201" s="63">
        <v>0.58499999999999996</v>
      </c>
      <c r="G201" s="63">
        <v>0.66</v>
      </c>
      <c r="H201" s="63">
        <v>0.66</v>
      </c>
      <c r="I201" s="28">
        <f t="shared" si="14"/>
        <v>0</v>
      </c>
      <c r="J201" s="15"/>
    </row>
    <row r="202" spans="1:11" x14ac:dyDescent="0.25">
      <c r="A202" s="8"/>
      <c r="B202" s="9"/>
      <c r="C202" s="9"/>
      <c r="D202" s="9"/>
      <c r="E202" s="29"/>
      <c r="F202" s="63"/>
      <c r="G202" s="63"/>
      <c r="H202" s="63"/>
      <c r="I202" s="28"/>
      <c r="J202" s="15"/>
    </row>
    <row r="203" spans="1:11" x14ac:dyDescent="0.25">
      <c r="A203" s="8"/>
      <c r="B203" s="22" t="s">
        <v>127</v>
      </c>
      <c r="C203" s="9"/>
      <c r="D203" s="9"/>
      <c r="E203" s="29"/>
      <c r="F203" s="29"/>
      <c r="G203" s="29"/>
      <c r="H203" s="29"/>
      <c r="I203" s="14"/>
      <c r="J203" s="15"/>
    </row>
    <row r="204" spans="1:11" x14ac:dyDescent="0.25">
      <c r="A204" s="8"/>
      <c r="B204" s="49" t="s">
        <v>128</v>
      </c>
      <c r="C204" s="9" t="s">
        <v>129</v>
      </c>
      <c r="D204" s="9"/>
      <c r="E204" s="29"/>
      <c r="F204" s="29">
        <v>785</v>
      </c>
      <c r="G204" s="29">
        <v>900</v>
      </c>
      <c r="H204" s="29">
        <v>900</v>
      </c>
      <c r="I204" s="28">
        <f t="shared" ref="I204:I215" si="15">+SUM(H204-G204)/G204</f>
        <v>0</v>
      </c>
      <c r="J204" s="32"/>
    </row>
    <row r="205" spans="1:11" x14ac:dyDescent="0.25">
      <c r="A205" s="8"/>
      <c r="B205" s="49" t="s">
        <v>130</v>
      </c>
      <c r="C205" s="9" t="s">
        <v>129</v>
      </c>
      <c r="D205" s="9"/>
      <c r="E205" s="29"/>
      <c r="F205" s="29">
        <v>7000</v>
      </c>
      <c r="G205" s="29">
        <v>8000</v>
      </c>
      <c r="H205" s="29">
        <v>8000</v>
      </c>
      <c r="I205" s="28">
        <f t="shared" si="15"/>
        <v>0</v>
      </c>
      <c r="J205" s="32"/>
    </row>
    <row r="206" spans="1:11" ht="9" customHeight="1" x14ac:dyDescent="0.25">
      <c r="A206" s="8"/>
      <c r="B206" s="9"/>
      <c r="C206" s="9"/>
      <c r="D206" s="9"/>
      <c r="E206" s="29"/>
      <c r="F206" s="29"/>
      <c r="G206" s="29"/>
      <c r="H206" s="29"/>
      <c r="I206" s="28"/>
      <c r="J206" s="32"/>
    </row>
    <row r="207" spans="1:11" x14ac:dyDescent="0.25">
      <c r="A207" s="8"/>
      <c r="B207" s="22" t="s">
        <v>131</v>
      </c>
      <c r="C207" s="9"/>
      <c r="D207" s="9"/>
      <c r="E207" s="29"/>
      <c r="F207" s="29"/>
      <c r="G207" s="29"/>
      <c r="H207" s="29"/>
      <c r="I207" s="28"/>
      <c r="J207" s="32"/>
    </row>
    <row r="208" spans="1:11" x14ac:dyDescent="0.25">
      <c r="A208" s="8"/>
      <c r="B208" s="49" t="s">
        <v>128</v>
      </c>
      <c r="C208" s="9"/>
      <c r="D208" s="9"/>
      <c r="E208" s="29"/>
      <c r="F208" s="50">
        <v>3700</v>
      </c>
      <c r="G208" s="50">
        <v>3950</v>
      </c>
      <c r="H208" s="50">
        <v>4200</v>
      </c>
      <c r="I208" s="28">
        <f t="shared" si="15"/>
        <v>6.3291139240506333E-2</v>
      </c>
      <c r="J208" s="15"/>
    </row>
    <row r="209" spans="1:10" x14ac:dyDescent="0.25">
      <c r="A209" s="8"/>
      <c r="B209" s="49" t="s">
        <v>130</v>
      </c>
      <c r="C209" s="9"/>
      <c r="D209" s="9"/>
      <c r="E209" s="29"/>
      <c r="F209" s="50">
        <v>8150</v>
      </c>
      <c r="G209" s="50">
        <v>8700</v>
      </c>
      <c r="H209" s="50">
        <v>9100</v>
      </c>
      <c r="I209" s="28">
        <f t="shared" si="15"/>
        <v>4.5977011494252873E-2</v>
      </c>
      <c r="J209" s="15"/>
    </row>
    <row r="210" spans="1:10" ht="8.25" customHeight="1" x14ac:dyDescent="0.25">
      <c r="A210" s="8"/>
      <c r="B210" s="9"/>
      <c r="C210" s="9"/>
      <c r="D210" s="9"/>
      <c r="E210" s="29"/>
      <c r="F210" s="50"/>
      <c r="G210" s="50"/>
      <c r="H210" s="50"/>
      <c r="I210" s="28"/>
      <c r="J210" s="15"/>
    </row>
    <row r="211" spans="1:10" x14ac:dyDescent="0.25">
      <c r="A211" s="8"/>
      <c r="B211" s="22" t="s">
        <v>132</v>
      </c>
      <c r="C211" s="9"/>
      <c r="D211" s="9"/>
      <c r="E211" s="29"/>
      <c r="F211" s="50"/>
      <c r="G211" s="50"/>
      <c r="H211" s="50"/>
      <c r="I211" s="28"/>
      <c r="J211" s="15"/>
    </row>
    <row r="212" spans="1:10" ht="12.75" customHeight="1" x14ac:dyDescent="0.25">
      <c r="A212" s="8"/>
      <c r="B212" s="49" t="s">
        <v>133</v>
      </c>
      <c r="C212" s="9"/>
      <c r="D212" s="9"/>
      <c r="E212" s="29"/>
      <c r="F212" s="29">
        <v>365</v>
      </c>
      <c r="G212" s="29">
        <v>390</v>
      </c>
      <c r="H212" s="29">
        <v>400</v>
      </c>
      <c r="I212" s="28">
        <f t="shared" si="15"/>
        <v>2.564102564102564E-2</v>
      </c>
      <c r="J212" s="15"/>
    </row>
    <row r="213" spans="1:10" x14ac:dyDescent="0.25">
      <c r="A213" s="8"/>
      <c r="B213" s="49" t="s">
        <v>134</v>
      </c>
      <c r="C213" s="9"/>
      <c r="D213" s="9"/>
      <c r="E213" s="29"/>
      <c r="F213" s="29">
        <v>95</v>
      </c>
      <c r="G213" s="29">
        <f>+G164</f>
        <v>150</v>
      </c>
      <c r="H213" s="29">
        <f>+H164</f>
        <v>150</v>
      </c>
      <c r="I213" s="28">
        <f t="shared" si="15"/>
        <v>0</v>
      </c>
      <c r="J213" s="15"/>
    </row>
    <row r="214" spans="1:10" x14ac:dyDescent="0.25">
      <c r="A214" s="8"/>
      <c r="B214" s="49" t="s">
        <v>135</v>
      </c>
      <c r="C214" s="9"/>
      <c r="D214" s="9"/>
      <c r="E214" s="29"/>
      <c r="F214" s="50">
        <v>650</v>
      </c>
      <c r="G214" s="50">
        <v>750</v>
      </c>
      <c r="H214" s="50">
        <v>800</v>
      </c>
      <c r="I214" s="28">
        <f t="shared" si="15"/>
        <v>6.6666666666666666E-2</v>
      </c>
      <c r="J214" s="15"/>
    </row>
    <row r="215" spans="1:10" ht="14.25" customHeight="1" x14ac:dyDescent="0.25">
      <c r="A215" s="8"/>
      <c r="B215" s="49" t="s">
        <v>136</v>
      </c>
      <c r="D215" s="9"/>
      <c r="E215" s="29"/>
      <c r="F215" s="50">
        <v>650</v>
      </c>
      <c r="G215" s="50">
        <v>750</v>
      </c>
      <c r="H215" s="50">
        <v>800</v>
      </c>
      <c r="I215" s="28">
        <f t="shared" si="15"/>
        <v>6.6666666666666666E-2</v>
      </c>
      <c r="J215" s="15"/>
    </row>
    <row r="216" spans="1:10" ht="16.5" customHeight="1" x14ac:dyDescent="0.25">
      <c r="A216" s="8"/>
      <c r="B216" s="9" t="s">
        <v>137</v>
      </c>
      <c r="C216" s="9"/>
      <c r="D216" s="9"/>
      <c r="E216" s="29"/>
      <c r="F216" s="29"/>
      <c r="G216" s="29"/>
      <c r="H216" s="29"/>
      <c r="I216" s="28"/>
      <c r="J216" s="38"/>
    </row>
    <row r="217" spans="1:10" ht="16.5" customHeight="1" x14ac:dyDescent="0.25">
      <c r="A217" s="8"/>
      <c r="B217" s="9"/>
      <c r="C217" s="9"/>
      <c r="D217" s="9"/>
      <c r="E217" s="29"/>
      <c r="F217" s="29"/>
      <c r="G217" s="29"/>
      <c r="H217" s="29"/>
      <c r="I217" s="28"/>
      <c r="J217" s="38"/>
    </row>
    <row r="218" spans="1:10" ht="15.75" x14ac:dyDescent="0.25">
      <c r="A218" s="8"/>
      <c r="B218" s="22" t="s">
        <v>138</v>
      </c>
      <c r="C218" s="9"/>
      <c r="D218" s="9"/>
      <c r="E218" s="29"/>
      <c r="F218" s="29"/>
      <c r="G218" s="29"/>
      <c r="H218" s="29"/>
      <c r="I218" s="28"/>
      <c r="J218" s="38"/>
    </row>
    <row r="219" spans="1:10" ht="15.75" x14ac:dyDescent="0.25">
      <c r="A219" s="8"/>
      <c r="B219" s="49" t="s">
        <v>139</v>
      </c>
      <c r="C219" s="9"/>
      <c r="D219" s="9"/>
      <c r="E219" s="29"/>
      <c r="F219" s="50">
        <f t="shared" ref="F219:H220" si="16">+F208</f>
        <v>3700</v>
      </c>
      <c r="G219" s="50">
        <f t="shared" si="16"/>
        <v>3950</v>
      </c>
      <c r="H219" s="50">
        <f t="shared" si="16"/>
        <v>4200</v>
      </c>
      <c r="I219" s="28">
        <f>+SUM(H219-G219)/G219</f>
        <v>6.3291139240506333E-2</v>
      </c>
      <c r="J219" s="38"/>
    </row>
    <row r="220" spans="1:10" ht="15.75" x14ac:dyDescent="0.25">
      <c r="A220" s="8"/>
      <c r="B220" s="49" t="s">
        <v>140</v>
      </c>
      <c r="C220" s="9"/>
      <c r="D220" s="9"/>
      <c r="E220" s="29"/>
      <c r="F220" s="50">
        <f t="shared" si="16"/>
        <v>8150</v>
      </c>
      <c r="G220" s="50">
        <f t="shared" si="16"/>
        <v>8700</v>
      </c>
      <c r="H220" s="50">
        <f t="shared" si="16"/>
        <v>9100</v>
      </c>
      <c r="I220" s="28">
        <f>+SUM(H220-G220)/G220</f>
        <v>4.5977011494252873E-2</v>
      </c>
      <c r="J220" s="38"/>
    </row>
    <row r="221" spans="1:10" ht="15.75" x14ac:dyDescent="0.25">
      <c r="A221" s="8"/>
      <c r="B221" s="21" t="s">
        <v>141</v>
      </c>
      <c r="C221" s="9"/>
      <c r="D221" s="9"/>
      <c r="E221" s="29"/>
      <c r="F221" s="50"/>
      <c r="G221" s="50"/>
      <c r="H221" s="50"/>
      <c r="I221" s="28"/>
      <c r="J221" s="38"/>
    </row>
    <row r="222" spans="1:10" ht="15.75" x14ac:dyDescent="0.25">
      <c r="A222" s="8"/>
      <c r="B222" s="67" t="s">
        <v>142</v>
      </c>
      <c r="C222" s="9"/>
      <c r="D222" s="9"/>
      <c r="E222" s="29"/>
      <c r="F222" s="50">
        <v>1100</v>
      </c>
      <c r="G222" s="50">
        <v>1200</v>
      </c>
      <c r="H222" s="50">
        <v>1300</v>
      </c>
      <c r="I222" s="28">
        <f>+SUM(H222-G222)/G222</f>
        <v>8.3333333333333329E-2</v>
      </c>
      <c r="J222" s="38"/>
    </row>
    <row r="223" spans="1:10" ht="15.75" x14ac:dyDescent="0.25">
      <c r="A223" s="8"/>
      <c r="B223" s="21" t="s">
        <v>141</v>
      </c>
      <c r="C223" s="9"/>
      <c r="D223" s="9"/>
      <c r="E223" s="29"/>
      <c r="F223" s="50"/>
      <c r="G223" s="50"/>
      <c r="H223" s="50"/>
      <c r="I223" s="28"/>
      <c r="J223" s="38"/>
    </row>
    <row r="224" spans="1:10" ht="15.75" x14ac:dyDescent="0.25">
      <c r="A224" s="8"/>
      <c r="B224" s="49" t="s">
        <v>143</v>
      </c>
      <c r="C224" s="9"/>
      <c r="D224" s="9"/>
      <c r="E224" s="29"/>
      <c r="F224" s="50">
        <v>1100</v>
      </c>
      <c r="G224" s="50">
        <f>+G222</f>
        <v>1200</v>
      </c>
      <c r="H224" s="50">
        <v>1200</v>
      </c>
      <c r="I224" s="28">
        <f>+SUM(H224-G224)/G224</f>
        <v>0</v>
      </c>
      <c r="J224" s="38"/>
    </row>
    <row r="225" spans="1:12" ht="6.75" customHeight="1" x14ac:dyDescent="0.25">
      <c r="A225" s="8"/>
      <c r="B225" s="49"/>
      <c r="C225" s="9"/>
      <c r="D225" s="9"/>
      <c r="E225" s="29"/>
      <c r="F225" s="29"/>
      <c r="G225" s="29"/>
      <c r="H225" s="29"/>
      <c r="I225" s="28"/>
      <c r="J225" s="38"/>
    </row>
    <row r="226" spans="1:12" ht="15.75" x14ac:dyDescent="0.25">
      <c r="A226" s="8"/>
      <c r="B226" s="24" t="s">
        <v>144</v>
      </c>
      <c r="C226" s="24"/>
      <c r="D226" s="24"/>
      <c r="E226" s="29"/>
      <c r="F226" s="29"/>
      <c r="G226" s="29"/>
      <c r="H226" s="29"/>
      <c r="I226" s="14"/>
      <c r="J226" s="38"/>
    </row>
    <row r="227" spans="1:12" ht="15.75" x14ac:dyDescent="0.25">
      <c r="A227" s="8"/>
      <c r="B227" s="49" t="s">
        <v>145</v>
      </c>
      <c r="C227" s="9"/>
      <c r="D227" s="9"/>
      <c r="E227" s="29"/>
      <c r="F227" s="29">
        <v>88.5</v>
      </c>
      <c r="G227" s="29">
        <v>105</v>
      </c>
      <c r="H227" s="29">
        <v>115</v>
      </c>
      <c r="I227" s="28">
        <f>+SUM(H227-G227)/G227</f>
        <v>9.5238095238095233E-2</v>
      </c>
      <c r="J227" s="38"/>
    </row>
    <row r="228" spans="1:12" x14ac:dyDescent="0.25">
      <c r="A228" s="8"/>
      <c r="B228" s="49" t="s">
        <v>146</v>
      </c>
      <c r="C228" s="9"/>
      <c r="D228" s="9"/>
      <c r="E228" s="29"/>
      <c r="F228" s="65">
        <v>5.2</v>
      </c>
      <c r="G228" s="65">
        <v>5.5</v>
      </c>
      <c r="H228" s="65">
        <v>5.9</v>
      </c>
      <c r="I228" s="28">
        <f>+SUM(H228-G228)/G228</f>
        <v>7.2727272727272793E-2</v>
      </c>
      <c r="J228" s="15"/>
    </row>
    <row r="229" spans="1:12" x14ac:dyDescent="0.25">
      <c r="A229" s="8"/>
      <c r="B229" s="22" t="s">
        <v>147</v>
      </c>
      <c r="C229" s="22"/>
      <c r="D229" s="68"/>
      <c r="E229" s="29"/>
      <c r="F229" s="29">
        <v>5.95</v>
      </c>
      <c r="G229" s="29">
        <v>6.3</v>
      </c>
      <c r="H229" s="29">
        <v>6.7</v>
      </c>
      <c r="I229" s="28">
        <f>+SUM(H229-G229)/G229</f>
        <v>6.3492063492063544E-2</v>
      </c>
      <c r="J229" s="32"/>
    </row>
    <row r="230" spans="1:12" x14ac:dyDescent="0.25">
      <c r="A230" s="8"/>
      <c r="B230" s="22" t="s">
        <v>148</v>
      </c>
      <c r="C230" s="22"/>
      <c r="D230" s="9"/>
      <c r="E230" s="29"/>
      <c r="F230" s="29">
        <v>7.26</v>
      </c>
      <c r="G230" s="29">
        <v>7.7</v>
      </c>
      <c r="H230" s="29">
        <v>8.1</v>
      </c>
      <c r="I230" s="28">
        <f>+SUM(H230-G230)/G230</f>
        <v>5.1948051948051875E-2</v>
      </c>
      <c r="J230" s="32"/>
    </row>
    <row r="231" spans="1:12" x14ac:dyDescent="0.25">
      <c r="A231" s="8"/>
      <c r="B231" s="22" t="s">
        <v>149</v>
      </c>
      <c r="C231" s="22"/>
      <c r="D231" s="9"/>
      <c r="E231" s="29"/>
      <c r="F231" s="29">
        <v>8.74</v>
      </c>
      <c r="G231" s="29">
        <v>9.1999999999999993</v>
      </c>
      <c r="H231" s="29">
        <v>9.4</v>
      </c>
      <c r="I231" s="28">
        <f>+SUM(H231-G231)/G231</f>
        <v>2.1739130434782726E-2</v>
      </c>
      <c r="J231" s="32"/>
    </row>
    <row r="232" spans="1:12" ht="7.5" customHeight="1" x14ac:dyDescent="0.25">
      <c r="A232" s="8"/>
      <c r="B232" s="22"/>
      <c r="C232" s="22"/>
      <c r="D232" s="9"/>
      <c r="E232" s="29"/>
      <c r="F232" s="29"/>
      <c r="G232" s="29"/>
      <c r="H232" s="29"/>
      <c r="I232" s="28"/>
      <c r="J232" s="32"/>
    </row>
    <row r="233" spans="1:12" x14ac:dyDescent="0.25">
      <c r="A233" s="8"/>
      <c r="B233" s="49" t="s">
        <v>150</v>
      </c>
      <c r="C233" s="9"/>
      <c r="D233" s="9"/>
      <c r="E233" s="29"/>
      <c r="F233" s="29">
        <v>51.4</v>
      </c>
      <c r="G233" s="29">
        <v>55</v>
      </c>
      <c r="H233" s="29">
        <v>55</v>
      </c>
      <c r="I233" s="28">
        <f t="shared" ref="I233:I250" si="17">+SUM(H233-G233)/G233</f>
        <v>0</v>
      </c>
      <c r="J233" s="32"/>
      <c r="L233" s="69"/>
    </row>
    <row r="234" spans="1:12" x14ac:dyDescent="0.25">
      <c r="A234" s="8"/>
      <c r="B234" s="49" t="s">
        <v>151</v>
      </c>
      <c r="C234" s="9"/>
      <c r="D234" s="9"/>
      <c r="E234" s="29"/>
      <c r="F234" s="29">
        <v>6.46</v>
      </c>
      <c r="G234" s="29">
        <v>6.85</v>
      </c>
      <c r="H234" s="29">
        <v>7.4</v>
      </c>
      <c r="I234" s="28">
        <f t="shared" si="17"/>
        <v>8.0291970802919818E-2</v>
      </c>
      <c r="J234" s="15"/>
    </row>
    <row r="235" spans="1:12" ht="6.75" customHeight="1" x14ac:dyDescent="0.25">
      <c r="A235" s="8"/>
      <c r="B235" s="49"/>
      <c r="C235" s="9"/>
      <c r="D235" s="9"/>
      <c r="E235" s="29"/>
      <c r="F235" s="29"/>
      <c r="G235" s="29"/>
      <c r="H235" s="29"/>
      <c r="I235" s="28"/>
      <c r="J235" s="15"/>
    </row>
    <row r="236" spans="1:12" x14ac:dyDescent="0.25">
      <c r="A236" s="8"/>
      <c r="B236" s="49" t="s">
        <v>152</v>
      </c>
      <c r="C236" s="9"/>
      <c r="D236" s="9"/>
      <c r="E236" s="29"/>
      <c r="F236" s="29">
        <v>89.5</v>
      </c>
      <c r="G236" s="29">
        <f>+G227</f>
        <v>105</v>
      </c>
      <c r="H236" s="29">
        <f>+H227</f>
        <v>115</v>
      </c>
      <c r="I236" s="28">
        <f t="shared" si="17"/>
        <v>9.5238095238095233E-2</v>
      </c>
      <c r="J236" s="15"/>
    </row>
    <row r="237" spans="1:12" x14ac:dyDescent="0.25">
      <c r="A237" s="8"/>
      <c r="B237" s="49" t="s">
        <v>153</v>
      </c>
      <c r="C237" s="9"/>
      <c r="D237" s="9"/>
      <c r="E237" s="29"/>
      <c r="F237" s="29">
        <v>6.46</v>
      </c>
      <c r="G237" s="29">
        <f>+G234</f>
        <v>6.85</v>
      </c>
      <c r="H237" s="29">
        <v>7.3</v>
      </c>
      <c r="I237" s="28">
        <f t="shared" si="17"/>
        <v>6.5693430656934337E-2</v>
      </c>
      <c r="J237" s="15"/>
    </row>
    <row r="238" spans="1:12" ht="8.25" customHeight="1" x14ac:dyDescent="0.25">
      <c r="A238" s="8"/>
      <c r="B238" s="49"/>
      <c r="C238" s="9"/>
      <c r="D238" s="9"/>
      <c r="E238" s="29"/>
      <c r="F238" s="29"/>
      <c r="G238" s="29"/>
      <c r="H238" s="29"/>
      <c r="I238" s="28"/>
      <c r="J238" s="15"/>
    </row>
    <row r="239" spans="1:12" x14ac:dyDescent="0.25">
      <c r="A239" s="8"/>
      <c r="B239" s="49" t="s">
        <v>154</v>
      </c>
      <c r="C239" s="9"/>
      <c r="D239" s="9"/>
      <c r="E239" s="29"/>
      <c r="F239" s="29">
        <v>5.83</v>
      </c>
      <c r="G239" s="29">
        <v>6.15</v>
      </c>
      <c r="H239" s="29">
        <v>6.7</v>
      </c>
      <c r="I239" s="28">
        <f t="shared" si="17"/>
        <v>8.9430894308943049E-2</v>
      </c>
      <c r="J239" s="15"/>
    </row>
    <row r="240" spans="1:12" x14ac:dyDescent="0.25">
      <c r="A240" s="8"/>
      <c r="B240" s="49" t="s">
        <v>122</v>
      </c>
      <c r="C240" s="9"/>
      <c r="D240" s="9"/>
      <c r="E240" s="29"/>
      <c r="F240" s="29">
        <f>+F239</f>
        <v>5.83</v>
      </c>
      <c r="G240" s="29">
        <f>+G239</f>
        <v>6.15</v>
      </c>
      <c r="H240" s="29">
        <f>+H239</f>
        <v>6.7</v>
      </c>
      <c r="I240" s="28">
        <f t="shared" si="17"/>
        <v>8.9430894308943049E-2</v>
      </c>
      <c r="J240" s="15"/>
    </row>
    <row r="241" spans="1:10" x14ac:dyDescent="0.25">
      <c r="A241" s="8"/>
      <c r="B241" s="49" t="s">
        <v>155</v>
      </c>
      <c r="C241" s="9"/>
      <c r="D241" s="9"/>
      <c r="E241" s="29"/>
      <c r="F241" s="29">
        <f>+F239</f>
        <v>5.83</v>
      </c>
      <c r="G241" s="29">
        <f>+G239</f>
        <v>6.15</v>
      </c>
      <c r="H241" s="29">
        <f>+H239</f>
        <v>6.7</v>
      </c>
      <c r="I241" s="28">
        <f t="shared" si="17"/>
        <v>8.9430894308943049E-2</v>
      </c>
      <c r="J241" s="32"/>
    </row>
    <row r="242" spans="1:10" ht="9" customHeight="1" x14ac:dyDescent="0.25">
      <c r="A242" s="8"/>
      <c r="B242" s="9"/>
      <c r="C242" s="9"/>
      <c r="D242" s="9"/>
      <c r="E242" s="29"/>
      <c r="F242" s="29"/>
      <c r="G242" s="29"/>
      <c r="H242" s="29"/>
      <c r="I242" s="28"/>
      <c r="J242" s="32"/>
    </row>
    <row r="243" spans="1:10" ht="16.5" customHeight="1" x14ac:dyDescent="0.25">
      <c r="A243" s="8"/>
      <c r="B243" s="22" t="s">
        <v>131</v>
      </c>
      <c r="C243" s="9"/>
      <c r="D243" s="9"/>
      <c r="E243" s="29"/>
      <c r="F243" s="29"/>
      <c r="G243" s="29"/>
      <c r="H243" s="29"/>
      <c r="I243" s="28"/>
      <c r="J243" s="32"/>
    </row>
    <row r="244" spans="1:10" x14ac:dyDescent="0.25">
      <c r="A244" s="8"/>
      <c r="B244" s="49" t="s">
        <v>156</v>
      </c>
      <c r="C244" s="9"/>
      <c r="D244" s="9"/>
      <c r="E244" s="29"/>
      <c r="F244" s="29">
        <v>1900</v>
      </c>
      <c r="G244" s="29">
        <v>2000</v>
      </c>
      <c r="H244" s="29">
        <v>2200</v>
      </c>
      <c r="I244" s="28">
        <f t="shared" si="17"/>
        <v>0.1</v>
      </c>
      <c r="J244" s="15"/>
    </row>
    <row r="245" spans="1:10" x14ac:dyDescent="0.25">
      <c r="A245" s="8"/>
      <c r="B245" s="49" t="s">
        <v>157</v>
      </c>
      <c r="C245" s="9"/>
      <c r="D245" s="9"/>
      <c r="E245" s="50"/>
      <c r="F245" s="50">
        <v>6350</v>
      </c>
      <c r="G245" s="50">
        <v>25000</v>
      </c>
      <c r="H245" s="50">
        <v>30000</v>
      </c>
      <c r="I245" s="28">
        <f t="shared" si="17"/>
        <v>0.2</v>
      </c>
      <c r="J245" s="15"/>
    </row>
    <row r="246" spans="1:10" ht="7.5" customHeight="1" x14ac:dyDescent="0.25">
      <c r="A246" s="8"/>
      <c r="B246" s="49"/>
      <c r="C246" s="9"/>
      <c r="D246" s="9"/>
      <c r="E246" s="29"/>
      <c r="F246" s="29"/>
      <c r="G246" s="29"/>
      <c r="H246" s="29"/>
      <c r="I246" s="28"/>
      <c r="J246" s="15"/>
    </row>
    <row r="247" spans="1:10" x14ac:dyDescent="0.25">
      <c r="A247" s="8"/>
      <c r="B247" s="22" t="s">
        <v>158</v>
      </c>
      <c r="C247" s="9"/>
      <c r="D247" s="9"/>
      <c r="E247" s="29"/>
      <c r="F247" s="29"/>
      <c r="G247" s="29"/>
      <c r="H247" s="29"/>
      <c r="I247" s="28"/>
      <c r="J247" s="15"/>
    </row>
    <row r="248" spans="1:10" x14ac:dyDescent="0.25">
      <c r="A248" s="8"/>
      <c r="B248" s="49" t="s">
        <v>159</v>
      </c>
      <c r="C248" s="9"/>
      <c r="D248" s="33">
        <f>+H231</f>
        <v>9.4</v>
      </c>
      <c r="E248" s="29" t="s">
        <v>160</v>
      </c>
      <c r="F248" s="29">
        <v>510</v>
      </c>
      <c r="G248" s="29">
        <v>600</v>
      </c>
      <c r="H248" s="29">
        <v>650</v>
      </c>
      <c r="I248" s="28">
        <f t="shared" si="17"/>
        <v>8.3333333333333329E-2</v>
      </c>
      <c r="J248" s="15"/>
    </row>
    <row r="249" spans="1:10" x14ac:dyDescent="0.25">
      <c r="A249" s="8"/>
      <c r="B249" s="9" t="s">
        <v>161</v>
      </c>
      <c r="C249" s="9"/>
      <c r="D249" s="33"/>
      <c r="E249" s="29"/>
      <c r="F249" s="29">
        <v>28</v>
      </c>
      <c r="G249" s="29">
        <f>+G175</f>
        <v>30</v>
      </c>
      <c r="H249" s="29">
        <f>+H175</f>
        <v>35</v>
      </c>
      <c r="I249" s="28">
        <f t="shared" si="17"/>
        <v>0.16666666666666666</v>
      </c>
      <c r="J249" s="32"/>
    </row>
    <row r="250" spans="1:10" x14ac:dyDescent="0.25">
      <c r="A250" s="8"/>
      <c r="B250" s="49" t="s">
        <v>162</v>
      </c>
      <c r="C250" s="9"/>
      <c r="D250" s="9"/>
      <c r="E250" s="29"/>
      <c r="F250" s="50">
        <v>850</v>
      </c>
      <c r="G250" s="50">
        <v>1000</v>
      </c>
      <c r="H250" s="50">
        <v>1100</v>
      </c>
      <c r="I250" s="28">
        <f t="shared" si="17"/>
        <v>0.1</v>
      </c>
      <c r="J250" s="15"/>
    </row>
    <row r="251" spans="1:10" x14ac:dyDescent="0.25">
      <c r="A251" s="8"/>
      <c r="B251" s="9" t="s">
        <v>163</v>
      </c>
      <c r="C251" s="9"/>
      <c r="D251" s="33">
        <f>+D248</f>
        <v>9.4</v>
      </c>
      <c r="E251" s="29" t="s">
        <v>160</v>
      </c>
      <c r="F251" s="29"/>
      <c r="G251" s="29"/>
      <c r="H251" s="29"/>
      <c r="I251" s="31"/>
      <c r="J251" s="32"/>
    </row>
    <row r="252" spans="1:10" x14ac:dyDescent="0.25">
      <c r="A252" s="8"/>
      <c r="B252" s="49" t="s">
        <v>164</v>
      </c>
      <c r="C252" s="9"/>
      <c r="D252" s="9"/>
      <c r="E252" s="29"/>
      <c r="F252" s="29">
        <v>850</v>
      </c>
      <c r="G252" s="29">
        <v>900</v>
      </c>
      <c r="H252" s="29">
        <v>950</v>
      </c>
      <c r="I252" s="28">
        <f>+SUM(H252-G252)/G252</f>
        <v>5.5555555555555552E-2</v>
      </c>
      <c r="J252" s="15"/>
    </row>
    <row r="253" spans="1:10" x14ac:dyDescent="0.25">
      <c r="A253" s="8"/>
      <c r="B253" s="49" t="s">
        <v>135</v>
      </c>
      <c r="C253" s="9"/>
      <c r="D253" s="9"/>
      <c r="E253" s="29"/>
      <c r="F253" s="50">
        <v>640</v>
      </c>
      <c r="G253" s="50">
        <f>+G214</f>
        <v>750</v>
      </c>
      <c r="H253" s="50">
        <f>+H214</f>
        <v>800</v>
      </c>
      <c r="I253" s="28">
        <f>+SUM(H253-G253)/G253</f>
        <v>6.6666666666666666E-2</v>
      </c>
      <c r="J253" s="15"/>
    </row>
    <row r="254" spans="1:10" ht="13.5" customHeight="1" x14ac:dyDescent="0.25">
      <c r="A254" s="8"/>
      <c r="B254" s="49" t="s">
        <v>136</v>
      </c>
      <c r="D254" s="9"/>
      <c r="E254" s="29"/>
      <c r="F254" s="50">
        <v>640</v>
      </c>
      <c r="G254" s="50">
        <f>+G215</f>
        <v>750</v>
      </c>
      <c r="H254" s="50">
        <f>+H215</f>
        <v>800</v>
      </c>
      <c r="I254" s="28">
        <f>+SUM(H254-G254)/G254</f>
        <v>6.6666666666666666E-2</v>
      </c>
      <c r="J254" s="15"/>
    </row>
    <row r="255" spans="1:10" ht="14.25" customHeight="1" x14ac:dyDescent="0.25">
      <c r="A255" s="8"/>
      <c r="B255" s="9" t="s">
        <v>137</v>
      </c>
      <c r="C255" s="9"/>
      <c r="D255" s="9"/>
      <c r="E255" s="29"/>
      <c r="F255" s="29"/>
      <c r="G255" s="29"/>
      <c r="H255" s="29"/>
      <c r="I255" s="28"/>
      <c r="J255" s="15"/>
    </row>
    <row r="256" spans="1:10" ht="14.25" customHeight="1" x14ac:dyDescent="0.25">
      <c r="A256" s="8"/>
      <c r="B256" s="49"/>
      <c r="C256" s="9"/>
      <c r="D256" s="9"/>
      <c r="E256" s="29"/>
      <c r="F256" s="50"/>
      <c r="G256" s="50"/>
      <c r="H256" s="50"/>
      <c r="I256" s="28"/>
      <c r="J256" s="15"/>
    </row>
    <row r="257" spans="1:10" x14ac:dyDescent="0.25">
      <c r="A257" s="8"/>
      <c r="B257" s="22" t="s">
        <v>138</v>
      </c>
      <c r="C257" s="9"/>
      <c r="D257" s="9"/>
      <c r="E257" s="29"/>
      <c r="F257" s="50"/>
      <c r="G257" s="50"/>
      <c r="H257" s="50"/>
      <c r="I257" s="28"/>
      <c r="J257" s="15"/>
    </row>
    <row r="258" spans="1:10" x14ac:dyDescent="0.25">
      <c r="A258" s="8"/>
      <c r="B258" s="49" t="s">
        <v>165</v>
      </c>
      <c r="C258" s="9"/>
      <c r="D258" s="9"/>
      <c r="E258" s="29"/>
      <c r="F258" s="50">
        <f>+F244</f>
        <v>1900</v>
      </c>
      <c r="G258" s="50">
        <f>+G244</f>
        <v>2000</v>
      </c>
      <c r="H258" s="50">
        <f>+H244</f>
        <v>2200</v>
      </c>
      <c r="I258" s="28">
        <f>+SUM(H258-G258)/G258</f>
        <v>0.1</v>
      </c>
      <c r="J258" s="15"/>
    </row>
    <row r="259" spans="1:10" x14ac:dyDescent="0.25">
      <c r="A259" s="8"/>
      <c r="B259" s="21" t="s">
        <v>141</v>
      </c>
      <c r="C259" s="9"/>
      <c r="D259" s="9"/>
      <c r="E259" s="29"/>
      <c r="F259" s="50"/>
      <c r="G259" s="50"/>
      <c r="H259" s="50"/>
      <c r="I259" s="28"/>
      <c r="J259" s="15"/>
    </row>
    <row r="260" spans="1:10" x14ac:dyDescent="0.25">
      <c r="A260" s="8"/>
      <c r="B260" s="67" t="s">
        <v>142</v>
      </c>
      <c r="C260" s="9"/>
      <c r="D260" s="9"/>
      <c r="E260" s="29"/>
      <c r="F260" s="50">
        <f>+F222</f>
        <v>1100</v>
      </c>
      <c r="G260" s="50">
        <f>+G222</f>
        <v>1200</v>
      </c>
      <c r="H260" s="50">
        <f>+H222</f>
        <v>1300</v>
      </c>
      <c r="I260" s="28">
        <f>+SUM(H260-G260)/G260</f>
        <v>8.3333333333333329E-2</v>
      </c>
      <c r="J260" s="15"/>
    </row>
    <row r="261" spans="1:10" x14ac:dyDescent="0.25">
      <c r="A261" s="8"/>
      <c r="B261" s="21" t="s">
        <v>141</v>
      </c>
      <c r="C261" s="9"/>
      <c r="D261" s="9"/>
      <c r="E261" s="29"/>
      <c r="F261" s="50"/>
      <c r="G261" s="50"/>
      <c r="H261" s="50"/>
      <c r="I261" s="28"/>
      <c r="J261" s="15"/>
    </row>
    <row r="262" spans="1:10" x14ac:dyDescent="0.25">
      <c r="A262" s="8"/>
      <c r="B262" s="67" t="s">
        <v>166</v>
      </c>
      <c r="C262" s="9"/>
      <c r="D262" s="9"/>
      <c r="E262" s="29"/>
      <c r="F262" s="50">
        <f>+F222</f>
        <v>1100</v>
      </c>
      <c r="G262" s="50">
        <f>+G222</f>
        <v>1200</v>
      </c>
      <c r="H262" s="50">
        <f>+H222</f>
        <v>1300</v>
      </c>
      <c r="I262" s="28">
        <f>+SUM(H262-G262)/G262</f>
        <v>8.3333333333333329E-2</v>
      </c>
      <c r="J262" s="15"/>
    </row>
    <row r="263" spans="1:10" ht="15.75" thickBot="1" x14ac:dyDescent="0.3">
      <c r="A263" s="34"/>
      <c r="B263" s="35"/>
      <c r="C263" s="35"/>
      <c r="D263" s="35"/>
      <c r="E263" s="36"/>
      <c r="F263" s="36"/>
      <c r="G263" s="36"/>
      <c r="H263" s="36"/>
      <c r="I263" s="37"/>
      <c r="J263" s="32"/>
    </row>
    <row r="264" spans="1:10" x14ac:dyDescent="0.25">
      <c r="A264" s="32"/>
      <c r="B264" s="9"/>
      <c r="C264" s="32"/>
      <c r="D264" s="32"/>
      <c r="E264" s="39"/>
      <c r="F264" s="39"/>
      <c r="G264" s="39"/>
      <c r="H264" s="39"/>
      <c r="I264" s="32"/>
      <c r="J264" s="32"/>
    </row>
    <row r="265" spans="1:10" ht="15.75" thickBot="1" x14ac:dyDescent="0.3">
      <c r="A265" s="32"/>
      <c r="B265" s="32"/>
      <c r="C265" s="32"/>
      <c r="D265" s="32"/>
      <c r="E265" s="39"/>
      <c r="F265" s="15"/>
      <c r="G265" s="15"/>
      <c r="H265" s="15"/>
      <c r="I265" s="32"/>
      <c r="J265" s="32"/>
    </row>
    <row r="266" spans="1:10" x14ac:dyDescent="0.25">
      <c r="A266" s="41"/>
      <c r="B266" s="43"/>
      <c r="C266" s="43"/>
      <c r="D266" s="43"/>
      <c r="E266" s="44"/>
      <c r="F266" s="70"/>
      <c r="G266" s="70"/>
      <c r="H266" s="70"/>
      <c r="I266" s="55"/>
      <c r="J266" s="32"/>
    </row>
    <row r="267" spans="1:10" x14ac:dyDescent="0.25">
      <c r="A267" s="8"/>
      <c r="B267" s="9"/>
      <c r="C267" s="9"/>
      <c r="D267" s="9"/>
      <c r="E267" s="29"/>
      <c r="F267" s="13"/>
      <c r="G267" s="13"/>
      <c r="H267" s="13"/>
      <c r="I267" s="31"/>
      <c r="J267" s="32"/>
    </row>
    <row r="268" spans="1:10" x14ac:dyDescent="0.25">
      <c r="A268" s="8"/>
      <c r="B268" s="9"/>
      <c r="C268" s="9"/>
      <c r="D268" s="9"/>
      <c r="E268" s="29"/>
      <c r="F268" s="13"/>
      <c r="G268" s="13"/>
      <c r="H268" s="13"/>
      <c r="I268" s="31"/>
      <c r="J268" s="32"/>
    </row>
    <row r="269" spans="1:10" x14ac:dyDescent="0.25">
      <c r="A269" s="8"/>
      <c r="B269" s="9"/>
      <c r="C269" s="9"/>
      <c r="D269" s="9"/>
      <c r="E269" s="29"/>
      <c r="F269" s="13"/>
      <c r="G269" s="13"/>
      <c r="H269" s="13"/>
      <c r="I269" s="31"/>
      <c r="J269" s="32"/>
    </row>
    <row r="270" spans="1:10" x14ac:dyDescent="0.25">
      <c r="A270" s="8"/>
      <c r="B270" s="9"/>
      <c r="C270" s="9"/>
      <c r="D270" s="9"/>
      <c r="E270" s="29"/>
      <c r="F270" s="20" t="str">
        <f>+F182</f>
        <v>2014/2015</v>
      </c>
      <c r="G270" s="20" t="str">
        <f>+G182</f>
        <v>2015/2016</v>
      </c>
      <c r="H270" s="20" t="str">
        <f>+H182</f>
        <v>2016/2017</v>
      </c>
      <c r="I270" s="31"/>
      <c r="J270" s="9"/>
    </row>
    <row r="271" spans="1:10" x14ac:dyDescent="0.25">
      <c r="A271" s="8"/>
      <c r="B271" s="9"/>
      <c r="C271" s="9"/>
      <c r="D271" s="9"/>
      <c r="E271" s="29"/>
      <c r="F271" s="21" t="s">
        <v>4</v>
      </c>
      <c r="G271" s="21" t="s">
        <v>4</v>
      </c>
      <c r="H271" s="21" t="s">
        <v>4</v>
      </c>
      <c r="I271" s="31"/>
      <c r="J271" s="9"/>
    </row>
    <row r="272" spans="1:10" ht="15.75" x14ac:dyDescent="0.25">
      <c r="A272" s="8"/>
      <c r="B272" s="24" t="s">
        <v>167</v>
      </c>
      <c r="C272" s="9"/>
      <c r="D272" s="9"/>
      <c r="E272" s="29"/>
      <c r="F272" s="13"/>
      <c r="G272" s="13"/>
      <c r="H272" s="13"/>
      <c r="I272" s="31"/>
      <c r="J272" s="9"/>
    </row>
    <row r="273" spans="1:10" ht="15.75" x14ac:dyDescent="0.25">
      <c r="A273" s="8"/>
      <c r="B273" s="24"/>
      <c r="C273" s="9"/>
      <c r="D273" s="9"/>
      <c r="E273" s="29"/>
      <c r="F273" s="71"/>
      <c r="G273" s="71"/>
      <c r="H273" s="71"/>
      <c r="I273" s="31"/>
      <c r="J273" s="9"/>
    </row>
    <row r="274" spans="1:10" x14ac:dyDescent="0.25">
      <c r="A274" s="8"/>
      <c r="B274" s="22" t="s">
        <v>168</v>
      </c>
      <c r="C274" s="22"/>
      <c r="D274" s="22"/>
      <c r="E274" s="29"/>
      <c r="F274" s="71"/>
      <c r="G274" s="71"/>
      <c r="H274" s="71"/>
      <c r="I274" s="31"/>
      <c r="J274" s="9"/>
    </row>
    <row r="275" spans="1:10" x14ac:dyDescent="0.25">
      <c r="A275" s="8"/>
      <c r="B275" s="9" t="s">
        <v>169</v>
      </c>
      <c r="C275" s="9"/>
      <c r="D275" s="9"/>
      <c r="E275" s="29"/>
      <c r="F275" s="72">
        <v>4.9300000000000004E-3</v>
      </c>
      <c r="G275" s="72">
        <v>5.2249999999999996E-3</v>
      </c>
      <c r="H275" s="72">
        <v>5.5999999999999999E-3</v>
      </c>
      <c r="I275" s="28">
        <f>+SUM(H275-G275)/G275</f>
        <v>7.1770334928229734E-2</v>
      </c>
      <c r="J275" s="73"/>
    </row>
    <row r="276" spans="1:10" ht="14.25" customHeight="1" x14ac:dyDescent="0.25">
      <c r="A276" s="8"/>
      <c r="B276" s="9" t="s">
        <v>170</v>
      </c>
      <c r="C276" s="9"/>
      <c r="D276" s="9"/>
      <c r="E276" s="74"/>
      <c r="F276" s="72">
        <f>+F275</f>
        <v>4.9300000000000004E-3</v>
      </c>
      <c r="G276" s="72">
        <f>+G275</f>
        <v>5.2249999999999996E-3</v>
      </c>
      <c r="H276" s="72">
        <f>+H275</f>
        <v>5.5999999999999999E-3</v>
      </c>
      <c r="I276" s="28">
        <f>+SUM(H276-G276)/G276</f>
        <v>7.1770334928229734E-2</v>
      </c>
      <c r="J276" s="13"/>
    </row>
    <row r="277" spans="1:10" ht="14.25" customHeight="1" x14ac:dyDescent="0.25">
      <c r="A277" s="8"/>
      <c r="B277" s="9"/>
      <c r="C277" s="49" t="s">
        <v>171</v>
      </c>
      <c r="D277" s="9"/>
      <c r="E277" s="29"/>
      <c r="F277" s="60">
        <f>+F275/F279</f>
        <v>0.5</v>
      </c>
      <c r="G277" s="60">
        <f>+G275/G279</f>
        <v>0.5</v>
      </c>
      <c r="H277" s="60">
        <f>+H275/H279</f>
        <v>0.5</v>
      </c>
      <c r="I277" s="75"/>
      <c r="J277" s="13"/>
    </row>
    <row r="278" spans="1:10" ht="15.75" x14ac:dyDescent="0.25">
      <c r="A278" s="8"/>
      <c r="B278" s="22" t="s">
        <v>64</v>
      </c>
      <c r="C278" s="22"/>
      <c r="D278" s="22"/>
      <c r="E278" s="29"/>
      <c r="F278" s="72"/>
      <c r="G278" s="72"/>
      <c r="H278" s="72"/>
      <c r="I278" s="14"/>
      <c r="J278" s="76"/>
    </row>
    <row r="279" spans="1:10" x14ac:dyDescent="0.25">
      <c r="A279" s="8"/>
      <c r="B279" s="9" t="s">
        <v>169</v>
      </c>
      <c r="C279" s="9" t="s">
        <v>172</v>
      </c>
      <c r="D279" s="9"/>
      <c r="E279" s="27"/>
      <c r="F279" s="72">
        <f>+F275*2</f>
        <v>9.8600000000000007E-3</v>
      </c>
      <c r="G279" s="72">
        <f>+G275*2</f>
        <v>1.0449999999999999E-2</v>
      </c>
      <c r="H279" s="72">
        <f>+H275*2</f>
        <v>1.12E-2</v>
      </c>
      <c r="I279" s="28">
        <f>+SUM(H279-G279)/G279</f>
        <v>7.1770334928229734E-2</v>
      </c>
      <c r="J279" s="73"/>
    </row>
    <row r="280" spans="1:10" x14ac:dyDescent="0.25">
      <c r="A280" s="8"/>
      <c r="B280" s="9"/>
      <c r="C280" s="9"/>
      <c r="D280" s="9"/>
      <c r="E280" s="27"/>
      <c r="F280" s="72"/>
      <c r="G280" s="72"/>
      <c r="H280" s="72"/>
      <c r="I280" s="28"/>
      <c r="J280" s="73"/>
    </row>
    <row r="281" spans="1:10" x14ac:dyDescent="0.25">
      <c r="A281" s="8"/>
      <c r="B281" s="22" t="s">
        <v>173</v>
      </c>
      <c r="C281" s="9"/>
      <c r="D281" s="9"/>
      <c r="E281" s="29"/>
      <c r="F281" s="72">
        <f>+F279</f>
        <v>9.8600000000000007E-3</v>
      </c>
      <c r="G281" s="72">
        <f>+G279</f>
        <v>1.0449999999999999E-2</v>
      </c>
      <c r="H281" s="72">
        <f>+H279</f>
        <v>1.12E-2</v>
      </c>
      <c r="I281" s="28">
        <f>+SUM(H281-G281)/G281</f>
        <v>7.1770334928229734E-2</v>
      </c>
      <c r="J281" s="73"/>
    </row>
    <row r="282" spans="1:10" x14ac:dyDescent="0.25">
      <c r="A282" s="8"/>
      <c r="B282" s="9"/>
      <c r="C282" s="9"/>
      <c r="D282" s="9"/>
      <c r="E282" s="73"/>
      <c r="F282" s="72"/>
      <c r="G282" s="72"/>
      <c r="H282" s="72"/>
      <c r="I282" s="28"/>
      <c r="J282" s="13"/>
    </row>
    <row r="283" spans="1:10" x14ac:dyDescent="0.25">
      <c r="A283" s="8"/>
      <c r="B283" s="22" t="s">
        <v>66</v>
      </c>
      <c r="C283" s="9"/>
      <c r="D283" s="9"/>
      <c r="E283" s="73"/>
      <c r="F283" s="72">
        <f>+F281</f>
        <v>9.8600000000000007E-3</v>
      </c>
      <c r="G283" s="72">
        <f>+G281</f>
        <v>1.0449999999999999E-2</v>
      </c>
      <c r="H283" s="72">
        <f>+H281</f>
        <v>1.12E-2</v>
      </c>
      <c r="I283" s="28">
        <f>+SUM(H283-G283)/G283</f>
        <v>7.1770334928229734E-2</v>
      </c>
      <c r="J283" s="13"/>
    </row>
    <row r="284" spans="1:10" x14ac:dyDescent="0.25">
      <c r="A284" s="8"/>
      <c r="B284" s="22"/>
      <c r="C284" s="9"/>
      <c r="D284" s="9"/>
      <c r="E284" s="73"/>
      <c r="F284" s="72"/>
      <c r="G284" s="72"/>
      <c r="H284" s="72"/>
      <c r="I284" s="28"/>
      <c r="J284" s="13"/>
    </row>
    <row r="285" spans="1:10" x14ac:dyDescent="0.25">
      <c r="A285" s="8"/>
      <c r="B285" s="22" t="s">
        <v>174</v>
      </c>
      <c r="C285" s="9" t="s">
        <v>175</v>
      </c>
      <c r="D285" s="9"/>
      <c r="E285" s="29"/>
      <c r="F285" s="72">
        <v>8.8000000000000003E-4</v>
      </c>
      <c r="G285" s="72">
        <v>9.3300000000000002E-4</v>
      </c>
      <c r="H285" s="72">
        <v>1E-3</v>
      </c>
      <c r="I285" s="28">
        <f>+SUM(H285-G285)/G285</f>
        <v>7.1811361200428719E-2</v>
      </c>
      <c r="J285" s="13"/>
    </row>
    <row r="286" spans="1:10" x14ac:dyDescent="0.25">
      <c r="A286" s="8"/>
      <c r="B286" s="9"/>
      <c r="C286" s="49" t="s">
        <v>176</v>
      </c>
      <c r="D286" s="9"/>
      <c r="E286" s="29"/>
      <c r="F286" s="73">
        <f>+F285/F276</f>
        <v>0.17849898580121704</v>
      </c>
      <c r="G286" s="73">
        <f>+G285/G276</f>
        <v>0.17856459330143543</v>
      </c>
      <c r="H286" s="73">
        <f>+H285/H276</f>
        <v>0.17857142857142858</v>
      </c>
      <c r="I286" s="75"/>
      <c r="J286" s="13"/>
    </row>
    <row r="287" spans="1:10" ht="15.75" x14ac:dyDescent="0.25">
      <c r="A287" s="8"/>
      <c r="B287" s="48"/>
      <c r="C287" s="24"/>
      <c r="D287" s="24"/>
      <c r="E287" s="29"/>
      <c r="F287" s="77"/>
      <c r="G287" s="77"/>
      <c r="H287" s="77"/>
      <c r="I287" s="78"/>
      <c r="J287" s="13"/>
    </row>
    <row r="288" spans="1:10" ht="15.75" x14ac:dyDescent="0.25">
      <c r="A288" s="8"/>
      <c r="B288" s="79"/>
      <c r="C288" s="24"/>
      <c r="D288" s="24"/>
      <c r="E288" s="29"/>
      <c r="F288" s="80"/>
      <c r="G288" s="80"/>
      <c r="H288" s="80"/>
      <c r="I288" s="14"/>
      <c r="J288" s="15"/>
    </row>
    <row r="289" spans="1:10" ht="15.75" x14ac:dyDescent="0.25">
      <c r="A289" s="8"/>
      <c r="B289" s="81" t="s">
        <v>177</v>
      </c>
      <c r="C289" s="9"/>
      <c r="D289" s="9"/>
      <c r="E289" s="29"/>
      <c r="F289" s="77"/>
      <c r="G289" s="77"/>
      <c r="H289" s="77"/>
      <c r="I289" s="28"/>
      <c r="J289" s="15"/>
    </row>
    <row r="290" spans="1:10" x14ac:dyDescent="0.25">
      <c r="A290" s="8"/>
      <c r="B290" s="9"/>
      <c r="C290" s="9"/>
      <c r="D290" s="9"/>
      <c r="E290" s="29"/>
      <c r="F290" s="77"/>
      <c r="G290" s="77"/>
      <c r="H290" s="77"/>
      <c r="I290" s="28"/>
      <c r="J290" s="15"/>
    </row>
    <row r="291" spans="1:10" ht="15.75" x14ac:dyDescent="0.25">
      <c r="A291" s="8"/>
      <c r="B291" s="24" t="s">
        <v>178</v>
      </c>
      <c r="C291" s="24"/>
      <c r="D291" s="24"/>
      <c r="E291" s="29"/>
      <c r="F291" s="29"/>
      <c r="G291" s="29"/>
      <c r="H291" s="29"/>
      <c r="I291" s="14"/>
      <c r="J291" s="15"/>
    </row>
    <row r="292" spans="1:10" x14ac:dyDescent="0.25">
      <c r="A292" s="8"/>
      <c r="B292" s="9" t="s">
        <v>179</v>
      </c>
      <c r="C292" s="9"/>
      <c r="D292" s="9"/>
      <c r="E292" s="29"/>
      <c r="F292" s="29">
        <v>0</v>
      </c>
      <c r="G292" s="29">
        <v>0</v>
      </c>
      <c r="H292" s="29">
        <v>0</v>
      </c>
      <c r="I292" s="28"/>
      <c r="J292" s="15"/>
    </row>
    <row r="293" spans="1:10" x14ac:dyDescent="0.25">
      <c r="A293" s="8"/>
      <c r="B293" s="9" t="s">
        <v>180</v>
      </c>
      <c r="C293" s="9"/>
      <c r="D293" s="9"/>
      <c r="E293" s="29"/>
      <c r="F293" s="29">
        <v>0</v>
      </c>
      <c r="G293" s="29">
        <v>0</v>
      </c>
      <c r="H293" s="29">
        <v>0</v>
      </c>
      <c r="I293" s="28"/>
      <c r="J293" s="15"/>
    </row>
    <row r="294" spans="1:10" x14ac:dyDescent="0.25">
      <c r="A294" s="8"/>
      <c r="B294" s="9" t="s">
        <v>181</v>
      </c>
      <c r="C294" s="9"/>
      <c r="D294" s="9"/>
      <c r="E294" s="29"/>
      <c r="F294" s="29">
        <v>0</v>
      </c>
      <c r="G294" s="29">
        <v>0</v>
      </c>
      <c r="H294" s="29">
        <v>0</v>
      </c>
      <c r="I294" s="28"/>
      <c r="J294" s="15"/>
    </row>
    <row r="295" spans="1:10" x14ac:dyDescent="0.25">
      <c r="A295" s="8"/>
      <c r="B295" s="9"/>
      <c r="C295" s="9"/>
      <c r="D295" s="9"/>
      <c r="E295" s="29"/>
      <c r="F295" s="29"/>
      <c r="G295" s="29"/>
      <c r="H295" s="29"/>
      <c r="I295" s="28"/>
      <c r="J295" s="15"/>
    </row>
    <row r="296" spans="1:10" x14ac:dyDescent="0.25">
      <c r="A296" s="8"/>
      <c r="B296" s="22" t="s">
        <v>182</v>
      </c>
      <c r="C296" s="9"/>
      <c r="D296" s="9"/>
      <c r="E296" s="82"/>
      <c r="F296" s="82"/>
      <c r="G296" s="82"/>
      <c r="H296" s="82"/>
      <c r="I296" s="31"/>
      <c r="J296" s="32"/>
    </row>
    <row r="297" spans="1:10" x14ac:dyDescent="0.25">
      <c r="A297" s="8"/>
      <c r="B297" s="9" t="s">
        <v>183</v>
      </c>
      <c r="C297" s="9" t="s">
        <v>184</v>
      </c>
      <c r="D297" s="9"/>
      <c r="E297" s="82"/>
      <c r="F297" s="83">
        <v>6.35</v>
      </c>
      <c r="G297" s="83">
        <v>6.35</v>
      </c>
      <c r="H297" s="83">
        <v>6.8</v>
      </c>
      <c r="I297" s="28">
        <f>+SUM(H297-G297)/G297</f>
        <v>7.0866141732283491E-2</v>
      </c>
      <c r="J297" s="32"/>
    </row>
    <row r="298" spans="1:10" x14ac:dyDescent="0.25">
      <c r="A298" s="8"/>
      <c r="B298" s="9"/>
      <c r="C298" s="9"/>
      <c r="D298" s="9"/>
      <c r="E298" s="82"/>
      <c r="F298" s="83"/>
      <c r="G298" s="83"/>
      <c r="H298" s="83"/>
      <c r="I298" s="31"/>
      <c r="J298" s="32"/>
    </row>
    <row r="299" spans="1:10" x14ac:dyDescent="0.25">
      <c r="A299" s="8"/>
      <c r="B299" s="9" t="s">
        <v>185</v>
      </c>
      <c r="C299" s="9" t="s">
        <v>184</v>
      </c>
      <c r="D299" s="9"/>
      <c r="E299" s="82"/>
      <c r="F299" s="83">
        <v>2.7</v>
      </c>
      <c r="G299" s="83">
        <v>2.7</v>
      </c>
      <c r="H299" s="83">
        <v>3</v>
      </c>
      <c r="I299" s="28">
        <f>+SUM(H299-G299)/G299</f>
        <v>0.11111111111111104</v>
      </c>
      <c r="J299" s="32"/>
    </row>
    <row r="300" spans="1:10" x14ac:dyDescent="0.25">
      <c r="A300" s="8"/>
      <c r="B300" s="9" t="s">
        <v>186</v>
      </c>
      <c r="C300" s="9"/>
      <c r="D300" s="9"/>
      <c r="E300" s="82"/>
      <c r="F300" s="83"/>
      <c r="G300" s="83"/>
      <c r="H300" s="83"/>
      <c r="I300" s="28"/>
      <c r="J300" s="32"/>
    </row>
    <row r="301" spans="1:10" x14ac:dyDescent="0.25">
      <c r="A301" s="8"/>
      <c r="B301" s="9"/>
      <c r="C301" s="9"/>
      <c r="D301" s="9"/>
      <c r="E301" s="82"/>
      <c r="F301" s="83"/>
      <c r="G301" s="83"/>
      <c r="H301" s="83"/>
      <c r="I301" s="31"/>
      <c r="J301" s="32"/>
    </row>
    <row r="302" spans="1:10" ht="15.75" x14ac:dyDescent="0.25">
      <c r="A302" s="8"/>
      <c r="B302" s="24" t="s">
        <v>187</v>
      </c>
      <c r="C302" s="24"/>
      <c r="D302" s="24"/>
      <c r="E302" s="29"/>
      <c r="F302" s="29"/>
      <c r="G302" s="29"/>
      <c r="H302" s="29"/>
      <c r="I302" s="14"/>
      <c r="J302" s="38"/>
    </row>
    <row r="303" spans="1:10" ht="15.75" x14ac:dyDescent="0.25">
      <c r="A303" s="8"/>
      <c r="B303" s="9" t="s">
        <v>188</v>
      </c>
      <c r="C303" s="9"/>
      <c r="D303" s="9"/>
      <c r="E303" s="29"/>
      <c r="F303" s="29" t="s">
        <v>189</v>
      </c>
      <c r="G303" s="29" t="s">
        <v>189</v>
      </c>
      <c r="H303" s="29" t="s">
        <v>189</v>
      </c>
      <c r="I303" s="14"/>
      <c r="J303" s="38"/>
    </row>
    <row r="304" spans="1:10" ht="15.75" x14ac:dyDescent="0.25">
      <c r="A304" s="8"/>
      <c r="B304" s="9" t="s">
        <v>190</v>
      </c>
      <c r="C304" s="9"/>
      <c r="D304" s="9"/>
      <c r="E304" s="29"/>
      <c r="F304" s="29"/>
      <c r="G304" s="29"/>
      <c r="H304" s="29"/>
      <c r="I304" s="14"/>
      <c r="J304" s="38"/>
    </row>
    <row r="305" spans="1:10" ht="15.75" x14ac:dyDescent="0.25">
      <c r="A305" s="8"/>
      <c r="B305" s="9" t="s">
        <v>191</v>
      </c>
      <c r="C305" s="9"/>
      <c r="D305" s="9"/>
      <c r="E305" s="29"/>
      <c r="F305" s="29">
        <v>10</v>
      </c>
      <c r="G305" s="29">
        <v>10</v>
      </c>
      <c r="H305" s="29">
        <v>10</v>
      </c>
      <c r="I305" s="28">
        <f>+SUM(H305-G305)/G305</f>
        <v>0</v>
      </c>
      <c r="J305" s="38"/>
    </row>
    <row r="306" spans="1:10" ht="15.75" x14ac:dyDescent="0.25">
      <c r="A306" s="8"/>
      <c r="B306" s="9" t="s">
        <v>192</v>
      </c>
      <c r="C306" s="9"/>
      <c r="D306" s="9"/>
      <c r="E306" s="29"/>
      <c r="F306" s="29">
        <v>30</v>
      </c>
      <c r="G306" s="29">
        <v>30</v>
      </c>
      <c r="H306" s="29">
        <v>30</v>
      </c>
      <c r="I306" s="28">
        <f>+SUM(H306-G306)/G306</f>
        <v>0</v>
      </c>
      <c r="J306" s="38"/>
    </row>
    <row r="307" spans="1:10" ht="15.75" x14ac:dyDescent="0.25">
      <c r="A307" s="8"/>
      <c r="B307" s="9" t="s">
        <v>193</v>
      </c>
      <c r="C307" s="9"/>
      <c r="D307" s="9"/>
      <c r="E307" s="29"/>
      <c r="F307" s="29">
        <v>100</v>
      </c>
      <c r="G307" s="29">
        <v>100</v>
      </c>
      <c r="H307" s="29">
        <v>100</v>
      </c>
      <c r="I307" s="28">
        <f>+SUM(H307-G307)/G307</f>
        <v>0</v>
      </c>
      <c r="J307" s="38"/>
    </row>
    <row r="308" spans="1:10" ht="15.75" x14ac:dyDescent="0.25">
      <c r="A308" s="8"/>
      <c r="B308" s="9" t="s">
        <v>194</v>
      </c>
      <c r="C308" s="9"/>
      <c r="D308" s="9"/>
      <c r="E308" s="29"/>
      <c r="F308" s="29">
        <v>200</v>
      </c>
      <c r="G308" s="29">
        <v>200</v>
      </c>
      <c r="H308" s="29">
        <v>200</v>
      </c>
      <c r="I308" s="28">
        <f>+SUM(H308-G308)/G308</f>
        <v>0</v>
      </c>
      <c r="J308" s="38"/>
    </row>
    <row r="309" spans="1:10" ht="15.75" x14ac:dyDescent="0.25">
      <c r="A309" s="8"/>
      <c r="B309" s="9" t="s">
        <v>195</v>
      </c>
      <c r="C309" s="9"/>
      <c r="D309" s="9"/>
      <c r="E309" s="84"/>
      <c r="F309" s="85" t="s">
        <v>196</v>
      </c>
      <c r="G309" s="85" t="s">
        <v>196</v>
      </c>
      <c r="H309" s="85" t="s">
        <v>196</v>
      </c>
      <c r="I309" s="14"/>
      <c r="J309" s="38"/>
    </row>
    <row r="310" spans="1:10" ht="16.5" thickBot="1" x14ac:dyDescent="0.3">
      <c r="A310" s="34"/>
      <c r="B310" s="35"/>
      <c r="C310" s="35"/>
      <c r="D310" s="35"/>
      <c r="E310" s="86"/>
      <c r="F310" s="86"/>
      <c r="G310" s="86"/>
      <c r="H310" s="86"/>
      <c r="I310" s="61"/>
      <c r="J310" s="38"/>
    </row>
    <row r="311" spans="1:10" ht="15.75" x14ac:dyDescent="0.25">
      <c r="A311" s="9"/>
      <c r="B311" s="9"/>
      <c r="C311" s="9"/>
      <c r="D311" s="9"/>
      <c r="E311" s="84"/>
      <c r="F311" s="84"/>
      <c r="G311" s="84"/>
      <c r="H311" s="84"/>
      <c r="I311" s="13"/>
      <c r="J311" s="38"/>
    </row>
    <row r="312" spans="1:10" ht="15.75" thickBot="1" x14ac:dyDescent="0.3">
      <c r="A312" s="32"/>
      <c r="B312" s="32"/>
      <c r="C312" s="32"/>
      <c r="D312" s="32"/>
      <c r="E312" s="87"/>
      <c r="F312" s="87"/>
      <c r="G312" s="87"/>
      <c r="H312" s="87"/>
      <c r="I312" s="32"/>
      <c r="J312" s="32"/>
    </row>
    <row r="313" spans="1:10" x14ac:dyDescent="0.25">
      <c r="A313" s="41"/>
      <c r="B313" s="43"/>
      <c r="C313" s="43"/>
      <c r="D313" s="43"/>
      <c r="E313" s="88"/>
      <c r="F313" s="88"/>
      <c r="G313" s="88"/>
      <c r="H313" s="88"/>
      <c r="I313" s="55"/>
      <c r="J313" s="32"/>
    </row>
    <row r="314" spans="1:10" x14ac:dyDescent="0.25">
      <c r="A314" s="8"/>
      <c r="B314" s="9"/>
      <c r="C314" s="9"/>
      <c r="D314" s="9"/>
      <c r="E314" s="82"/>
      <c r="F314" s="82"/>
      <c r="G314" s="82"/>
      <c r="H314" s="82"/>
      <c r="I314" s="31"/>
      <c r="J314" s="32"/>
    </row>
    <row r="315" spans="1:10" x14ac:dyDescent="0.25">
      <c r="A315" s="8"/>
      <c r="B315" s="9"/>
      <c r="C315" s="9"/>
      <c r="D315" s="9"/>
      <c r="E315" s="82"/>
      <c r="F315" s="82"/>
      <c r="G315" s="82"/>
      <c r="H315" s="82"/>
      <c r="I315" s="31"/>
      <c r="J315" s="32"/>
    </row>
    <row r="316" spans="1:10" x14ac:dyDescent="0.25">
      <c r="A316" s="8"/>
      <c r="B316" s="9"/>
      <c r="C316" s="9"/>
      <c r="D316" s="9"/>
      <c r="E316" s="82"/>
      <c r="F316" s="82"/>
      <c r="G316" s="82"/>
      <c r="H316" s="82"/>
      <c r="I316" s="31"/>
      <c r="J316" s="32"/>
    </row>
    <row r="317" spans="1:10" x14ac:dyDescent="0.25">
      <c r="A317" s="8"/>
      <c r="B317" s="9"/>
      <c r="C317" s="9"/>
      <c r="D317" s="9"/>
      <c r="E317" s="82"/>
      <c r="F317" s="20"/>
      <c r="G317" s="20"/>
      <c r="H317" s="20"/>
      <c r="I317" s="31"/>
      <c r="J317" s="32"/>
    </row>
    <row r="318" spans="1:10" x14ac:dyDescent="0.25">
      <c r="A318" s="8"/>
      <c r="B318" s="9"/>
      <c r="C318" s="9"/>
      <c r="D318" s="9"/>
      <c r="E318" s="82"/>
      <c r="F318" s="21"/>
      <c r="G318" s="21"/>
      <c r="H318" s="21"/>
      <c r="I318" s="31"/>
      <c r="J318" s="32"/>
    </row>
    <row r="319" spans="1:10" ht="15.75" x14ac:dyDescent="0.25">
      <c r="A319" s="8"/>
      <c r="B319" s="24" t="s">
        <v>197</v>
      </c>
      <c r="C319" s="9"/>
      <c r="D319" s="9"/>
      <c r="E319" s="9"/>
      <c r="F319" s="13"/>
      <c r="G319" s="13"/>
      <c r="H319" s="13"/>
      <c r="I319" s="14"/>
      <c r="J319" s="15"/>
    </row>
    <row r="320" spans="1:10" x14ac:dyDescent="0.25">
      <c r="A320" s="8"/>
      <c r="B320" s="9" t="s">
        <v>198</v>
      </c>
      <c r="C320" s="9"/>
      <c r="D320" s="9"/>
      <c r="E320" s="29"/>
      <c r="F320" s="29">
        <v>135</v>
      </c>
      <c r="G320" s="29">
        <v>145</v>
      </c>
      <c r="H320" s="29">
        <v>160</v>
      </c>
      <c r="I320" s="28">
        <f>+SUM(H320-G320)/G320</f>
        <v>0.10344827586206896</v>
      </c>
      <c r="J320" s="15"/>
    </row>
    <row r="321" spans="1:10" x14ac:dyDescent="0.25">
      <c r="A321" s="8"/>
      <c r="B321" s="9"/>
      <c r="C321" s="9"/>
      <c r="D321" s="9"/>
      <c r="E321" s="9"/>
      <c r="F321" s="13"/>
      <c r="G321" s="13"/>
      <c r="H321" s="13"/>
      <c r="I321" s="14"/>
      <c r="J321" s="15"/>
    </row>
    <row r="322" spans="1:10" x14ac:dyDescent="0.25">
      <c r="A322" s="8"/>
      <c r="B322" s="9" t="s">
        <v>199</v>
      </c>
      <c r="C322" s="9" t="s">
        <v>200</v>
      </c>
      <c r="D322" s="9"/>
      <c r="E322" s="9"/>
      <c r="F322" s="13"/>
      <c r="G322" s="13"/>
      <c r="H322" s="13"/>
      <c r="I322" s="14"/>
      <c r="J322" s="15"/>
    </row>
    <row r="323" spans="1:10" x14ac:dyDescent="0.25">
      <c r="A323" s="8"/>
      <c r="B323" s="9"/>
      <c r="C323" s="9" t="s">
        <v>201</v>
      </c>
      <c r="D323" s="9"/>
      <c r="E323" s="9"/>
      <c r="F323" s="13"/>
      <c r="G323" s="13"/>
      <c r="H323" s="13"/>
      <c r="I323" s="14"/>
      <c r="J323" s="15"/>
    </row>
    <row r="324" spans="1:10" x14ac:dyDescent="0.25">
      <c r="A324" s="8"/>
      <c r="B324" s="9"/>
      <c r="C324" s="9"/>
      <c r="D324" s="9"/>
      <c r="E324" s="9"/>
      <c r="F324" s="13"/>
      <c r="G324" s="13"/>
      <c r="H324" s="13"/>
      <c r="I324" s="14"/>
      <c r="J324" s="15"/>
    </row>
    <row r="325" spans="1:10" x14ac:dyDescent="0.25">
      <c r="A325" s="8"/>
      <c r="B325" s="9"/>
      <c r="C325" s="9" t="s">
        <v>202</v>
      </c>
      <c r="D325" s="9" t="s">
        <v>203</v>
      </c>
      <c r="E325" s="9"/>
      <c r="F325" s="13"/>
      <c r="G325" s="13"/>
      <c r="H325" s="13"/>
      <c r="I325" s="14"/>
      <c r="J325" s="15"/>
    </row>
    <row r="326" spans="1:10" x14ac:dyDescent="0.25">
      <c r="A326" s="8"/>
      <c r="B326" s="9"/>
      <c r="C326" s="9" t="s">
        <v>204</v>
      </c>
      <c r="D326" s="9" t="s">
        <v>205</v>
      </c>
      <c r="E326" s="9"/>
      <c r="F326" s="13"/>
      <c r="G326" s="13"/>
      <c r="H326" s="13"/>
      <c r="I326" s="14"/>
      <c r="J326" s="15"/>
    </row>
    <row r="327" spans="1:10" x14ac:dyDescent="0.25">
      <c r="A327" s="8"/>
      <c r="B327" s="9"/>
      <c r="C327" s="9" t="s">
        <v>206</v>
      </c>
      <c r="D327" s="9" t="s">
        <v>207</v>
      </c>
      <c r="E327" s="9"/>
      <c r="F327" s="13"/>
      <c r="G327" s="13"/>
      <c r="H327" s="13"/>
      <c r="I327" s="14"/>
      <c r="J327" s="15"/>
    </row>
    <row r="328" spans="1:10" x14ac:dyDescent="0.25">
      <c r="A328" s="8"/>
      <c r="B328" s="9"/>
      <c r="C328" s="9" t="s">
        <v>208</v>
      </c>
      <c r="D328" s="9" t="s">
        <v>209</v>
      </c>
      <c r="E328" s="9"/>
      <c r="F328" s="13"/>
      <c r="G328" s="13"/>
      <c r="H328" s="13"/>
      <c r="I328" s="14"/>
      <c r="J328" s="15"/>
    </row>
    <row r="329" spans="1:10" x14ac:dyDescent="0.25">
      <c r="A329" s="8"/>
      <c r="B329" s="9"/>
      <c r="C329" s="9" t="s">
        <v>210</v>
      </c>
      <c r="D329" s="9" t="s">
        <v>211</v>
      </c>
      <c r="E329" s="9"/>
      <c r="F329" s="13"/>
      <c r="G329" s="13"/>
      <c r="H329" s="13"/>
      <c r="I329" s="14"/>
      <c r="J329" s="15"/>
    </row>
    <row r="330" spans="1:10" x14ac:dyDescent="0.25">
      <c r="A330" s="8"/>
      <c r="B330" s="9"/>
      <c r="C330" s="9" t="s">
        <v>212</v>
      </c>
      <c r="D330" s="9" t="s">
        <v>213</v>
      </c>
      <c r="E330" s="9"/>
      <c r="F330" s="13"/>
      <c r="G330" s="13"/>
      <c r="H330" s="13"/>
      <c r="I330" s="14"/>
      <c r="J330" s="15"/>
    </row>
    <row r="331" spans="1:10" x14ac:dyDescent="0.25">
      <c r="A331" s="8"/>
      <c r="B331" s="9"/>
      <c r="C331" s="9" t="s">
        <v>214</v>
      </c>
      <c r="D331" s="9" t="s">
        <v>215</v>
      </c>
      <c r="E331" s="9"/>
      <c r="F331" s="13"/>
      <c r="G331" s="13"/>
      <c r="H331" s="13"/>
      <c r="I331" s="14"/>
      <c r="J331" s="15"/>
    </row>
    <row r="332" spans="1:10" x14ac:dyDescent="0.25">
      <c r="A332" s="8"/>
      <c r="B332" s="9"/>
      <c r="C332" s="9" t="s">
        <v>216</v>
      </c>
      <c r="D332" s="9" t="s">
        <v>215</v>
      </c>
      <c r="E332" s="9"/>
      <c r="F332" s="13"/>
      <c r="G332" s="13"/>
      <c r="H332" s="13"/>
      <c r="I332" s="14"/>
      <c r="J332" s="15"/>
    </row>
    <row r="333" spans="1:10" x14ac:dyDescent="0.25">
      <c r="A333" s="8"/>
      <c r="B333" s="9"/>
      <c r="C333" s="9"/>
      <c r="D333" s="9" t="s">
        <v>217</v>
      </c>
      <c r="E333" s="9"/>
      <c r="F333" s="13"/>
      <c r="G333" s="13"/>
      <c r="H333" s="13"/>
      <c r="I333" s="14"/>
      <c r="J333" s="15"/>
    </row>
    <row r="334" spans="1:10" x14ac:dyDescent="0.25">
      <c r="A334" s="8"/>
      <c r="B334" s="9"/>
      <c r="C334" s="9"/>
      <c r="D334" s="9"/>
      <c r="E334" s="9"/>
      <c r="F334" s="13"/>
      <c r="G334" s="13"/>
      <c r="H334" s="13"/>
      <c r="I334" s="14"/>
      <c r="J334" s="15"/>
    </row>
    <row r="335" spans="1:10" x14ac:dyDescent="0.25">
      <c r="A335" s="8"/>
      <c r="B335" s="9"/>
      <c r="C335" s="9" t="s">
        <v>218</v>
      </c>
      <c r="D335" s="9"/>
      <c r="E335" s="9"/>
      <c r="F335" s="13"/>
      <c r="G335" s="13"/>
      <c r="H335" s="13"/>
      <c r="I335" s="14"/>
      <c r="J335" s="15"/>
    </row>
    <row r="336" spans="1:10" x14ac:dyDescent="0.25">
      <c r="A336" s="8"/>
      <c r="B336" s="9"/>
      <c r="C336" s="49" t="s">
        <v>219</v>
      </c>
      <c r="D336" s="9"/>
      <c r="E336" s="9"/>
      <c r="F336" s="13"/>
      <c r="G336" s="13"/>
      <c r="H336" s="13"/>
      <c r="I336" s="14"/>
      <c r="J336" s="15"/>
    </row>
    <row r="337" spans="1:12" x14ac:dyDescent="0.25">
      <c r="A337" s="8"/>
      <c r="B337" s="9"/>
      <c r="C337" s="49" t="s">
        <v>220</v>
      </c>
      <c r="D337" s="9"/>
      <c r="E337" s="9"/>
      <c r="F337" s="13"/>
      <c r="G337" s="13"/>
      <c r="H337" s="13"/>
      <c r="I337" s="14"/>
      <c r="J337" s="15"/>
    </row>
    <row r="338" spans="1:12" x14ac:dyDescent="0.25">
      <c r="A338" s="8"/>
      <c r="B338" s="9"/>
      <c r="C338" s="9" t="s">
        <v>221</v>
      </c>
      <c r="D338" s="9"/>
      <c r="E338" s="9"/>
      <c r="F338" s="13"/>
      <c r="G338" s="13"/>
      <c r="H338" s="13"/>
      <c r="I338" s="14"/>
      <c r="J338" s="15"/>
    </row>
    <row r="339" spans="1:12" x14ac:dyDescent="0.25">
      <c r="A339" s="8"/>
      <c r="B339" s="9"/>
      <c r="C339" s="49" t="s">
        <v>222</v>
      </c>
      <c r="D339" s="9"/>
      <c r="E339" s="9"/>
      <c r="F339" s="13"/>
      <c r="G339" s="13"/>
      <c r="H339" s="13"/>
      <c r="I339" s="14"/>
      <c r="J339" s="15"/>
    </row>
    <row r="340" spans="1:12" x14ac:dyDescent="0.25">
      <c r="A340" s="8"/>
      <c r="B340" s="9"/>
      <c r="C340" s="9" t="s">
        <v>223</v>
      </c>
      <c r="D340" s="9"/>
      <c r="E340" s="9"/>
      <c r="F340" s="13"/>
      <c r="G340" s="13"/>
      <c r="H340" s="13"/>
      <c r="I340" s="14"/>
      <c r="J340" s="15"/>
    </row>
    <row r="341" spans="1:12" x14ac:dyDescent="0.25">
      <c r="A341" s="8"/>
      <c r="B341" s="9"/>
      <c r="C341" s="9"/>
      <c r="D341" s="9"/>
      <c r="E341" s="9"/>
      <c r="F341" s="13"/>
      <c r="G341" s="13"/>
      <c r="H341" s="13"/>
      <c r="I341" s="14"/>
      <c r="J341" s="15"/>
    </row>
    <row r="342" spans="1:12" x14ac:dyDescent="0.25">
      <c r="A342" s="8"/>
      <c r="B342" s="9"/>
      <c r="C342" s="9" t="s">
        <v>224</v>
      </c>
      <c r="D342" s="9"/>
      <c r="E342" s="9"/>
      <c r="F342" s="13"/>
      <c r="G342" s="13"/>
      <c r="H342" s="13"/>
      <c r="I342" s="14"/>
      <c r="J342" s="15"/>
    </row>
    <row r="343" spans="1:12" x14ac:dyDescent="0.25">
      <c r="A343" s="8"/>
      <c r="B343" s="9"/>
      <c r="C343" s="9"/>
      <c r="D343" s="9"/>
      <c r="E343" s="9"/>
      <c r="F343" s="13"/>
      <c r="G343" s="13"/>
      <c r="H343" s="13"/>
      <c r="I343" s="14"/>
      <c r="J343" s="15"/>
    </row>
    <row r="344" spans="1:12" x14ac:dyDescent="0.25">
      <c r="A344" s="8"/>
      <c r="B344" s="9" t="s">
        <v>225</v>
      </c>
      <c r="C344" s="89" t="s">
        <v>226</v>
      </c>
      <c r="D344" s="89" t="s">
        <v>225</v>
      </c>
      <c r="E344" s="90" t="s">
        <v>226</v>
      </c>
      <c r="F344" s="13" t="s">
        <v>226</v>
      </c>
      <c r="G344" s="13"/>
      <c r="H344" s="13"/>
      <c r="I344" s="14"/>
      <c r="J344" s="15"/>
    </row>
    <row r="345" spans="1:12" x14ac:dyDescent="0.25">
      <c r="A345" s="8"/>
      <c r="B345" s="9"/>
      <c r="C345" s="89"/>
      <c r="D345" s="13"/>
      <c r="E345" s="13"/>
      <c r="F345" s="13"/>
      <c r="G345" s="13"/>
      <c r="H345" s="13"/>
      <c r="I345" s="14"/>
      <c r="J345" s="15"/>
    </row>
    <row r="346" spans="1:12" x14ac:dyDescent="0.25">
      <c r="A346" s="8"/>
      <c r="B346" s="9"/>
      <c r="C346" s="89"/>
      <c r="D346" s="13"/>
      <c r="E346" s="13"/>
      <c r="F346" s="13"/>
      <c r="G346" s="13"/>
      <c r="H346" s="13"/>
      <c r="I346" s="14"/>
      <c r="J346" s="15"/>
    </row>
    <row r="347" spans="1:12" x14ac:dyDescent="0.25">
      <c r="A347" s="8"/>
      <c r="B347" s="9"/>
      <c r="C347" s="89"/>
      <c r="D347" s="13"/>
      <c r="E347" s="13"/>
      <c r="F347" s="13"/>
      <c r="G347" s="13"/>
      <c r="H347" s="13"/>
      <c r="I347" s="14"/>
      <c r="J347" s="15"/>
    </row>
    <row r="348" spans="1:12" x14ac:dyDescent="0.25">
      <c r="A348" s="91"/>
      <c r="B348" s="92" t="s">
        <v>227</v>
      </c>
      <c r="C348" s="93">
        <v>200</v>
      </c>
      <c r="D348" s="90" t="s">
        <v>228</v>
      </c>
      <c r="E348" s="94">
        <v>300</v>
      </c>
      <c r="F348" s="15" t="s">
        <v>229</v>
      </c>
      <c r="G348" s="13">
        <f>+E348+150</f>
        <v>450</v>
      </c>
      <c r="H348" s="13"/>
      <c r="I348" s="14"/>
      <c r="J348" s="15"/>
      <c r="L348" s="13"/>
    </row>
    <row r="349" spans="1:12" x14ac:dyDescent="0.25">
      <c r="A349" s="91"/>
      <c r="B349" s="92" t="s">
        <v>230</v>
      </c>
      <c r="C349" s="93">
        <f>+G348+150</f>
        <v>600</v>
      </c>
      <c r="D349" s="90" t="s">
        <v>231</v>
      </c>
      <c r="E349" s="94">
        <f>+C349+150</f>
        <v>750</v>
      </c>
      <c r="F349" s="15" t="s">
        <v>232</v>
      </c>
      <c r="G349" s="13">
        <f>+E349+150</f>
        <v>900</v>
      </c>
      <c r="H349" s="13"/>
      <c r="I349" s="14"/>
      <c r="J349" s="15"/>
      <c r="L349" s="13"/>
    </row>
    <row r="350" spans="1:12" x14ac:dyDescent="0.25">
      <c r="A350" s="91"/>
      <c r="B350" s="92" t="s">
        <v>233</v>
      </c>
      <c r="C350" s="93">
        <f t="shared" ref="C350:C372" si="18">+G349+150</f>
        <v>1050</v>
      </c>
      <c r="D350" s="90" t="s">
        <v>234</v>
      </c>
      <c r="E350" s="94">
        <f t="shared" ref="E350:E372" si="19">+C350+150</f>
        <v>1200</v>
      </c>
      <c r="F350" s="15" t="s">
        <v>235</v>
      </c>
      <c r="G350" s="13">
        <f t="shared" ref="G350:G372" si="20">+E350+150</f>
        <v>1350</v>
      </c>
      <c r="H350" s="13"/>
      <c r="I350" s="14"/>
      <c r="J350" s="15"/>
      <c r="L350" s="13"/>
    </row>
    <row r="351" spans="1:12" x14ac:dyDescent="0.25">
      <c r="A351" s="91"/>
      <c r="B351" s="92" t="s">
        <v>236</v>
      </c>
      <c r="C351" s="93">
        <f t="shared" si="18"/>
        <v>1500</v>
      </c>
      <c r="D351" s="90" t="s">
        <v>237</v>
      </c>
      <c r="E351" s="94">
        <f t="shared" si="19"/>
        <v>1650</v>
      </c>
      <c r="F351" s="15" t="s">
        <v>238</v>
      </c>
      <c r="G351" s="13">
        <f t="shared" si="20"/>
        <v>1800</v>
      </c>
      <c r="H351" s="13"/>
      <c r="I351" s="14"/>
      <c r="J351" s="15"/>
      <c r="L351" s="13"/>
    </row>
    <row r="352" spans="1:12" x14ac:dyDescent="0.25">
      <c r="A352" s="91"/>
      <c r="B352" s="92" t="s">
        <v>239</v>
      </c>
      <c r="C352" s="93">
        <f t="shared" si="18"/>
        <v>1950</v>
      </c>
      <c r="D352" s="90" t="s">
        <v>240</v>
      </c>
      <c r="E352" s="94">
        <f t="shared" si="19"/>
        <v>2100</v>
      </c>
      <c r="F352" s="15" t="s">
        <v>241</v>
      </c>
      <c r="G352" s="13">
        <f t="shared" si="20"/>
        <v>2250</v>
      </c>
      <c r="H352" s="13"/>
      <c r="I352" s="14"/>
      <c r="J352" s="15"/>
      <c r="L352" s="13"/>
    </row>
    <row r="353" spans="1:12" x14ac:dyDescent="0.25">
      <c r="A353" s="91"/>
      <c r="B353" s="92" t="s">
        <v>242</v>
      </c>
      <c r="C353" s="93">
        <f t="shared" si="18"/>
        <v>2400</v>
      </c>
      <c r="D353" s="90" t="s">
        <v>243</v>
      </c>
      <c r="E353" s="94">
        <f t="shared" si="19"/>
        <v>2550</v>
      </c>
      <c r="F353" s="15" t="s">
        <v>244</v>
      </c>
      <c r="G353" s="13">
        <f t="shared" si="20"/>
        <v>2700</v>
      </c>
      <c r="H353" s="13"/>
      <c r="I353" s="14"/>
      <c r="J353" s="15"/>
      <c r="L353" s="13"/>
    </row>
    <row r="354" spans="1:12" x14ac:dyDescent="0.25">
      <c r="A354" s="91"/>
      <c r="B354" s="92" t="s">
        <v>245</v>
      </c>
      <c r="C354" s="93">
        <f t="shared" si="18"/>
        <v>2850</v>
      </c>
      <c r="D354" s="90" t="s">
        <v>246</v>
      </c>
      <c r="E354" s="94">
        <f t="shared" si="19"/>
        <v>3000</v>
      </c>
      <c r="F354" s="15" t="s">
        <v>247</v>
      </c>
      <c r="G354" s="13">
        <f t="shared" si="20"/>
        <v>3150</v>
      </c>
      <c r="H354" s="13"/>
      <c r="I354" s="14"/>
      <c r="J354" s="15"/>
      <c r="L354" s="13"/>
    </row>
    <row r="355" spans="1:12" x14ac:dyDescent="0.25">
      <c r="A355" s="91"/>
      <c r="B355" s="92" t="s">
        <v>248</v>
      </c>
      <c r="C355" s="93">
        <f t="shared" si="18"/>
        <v>3300</v>
      </c>
      <c r="D355" s="90" t="s">
        <v>249</v>
      </c>
      <c r="E355" s="94">
        <f t="shared" si="19"/>
        <v>3450</v>
      </c>
      <c r="F355" s="15" t="s">
        <v>250</v>
      </c>
      <c r="G355" s="13">
        <f t="shared" si="20"/>
        <v>3600</v>
      </c>
      <c r="H355" s="13"/>
      <c r="I355" s="14"/>
      <c r="J355" s="15"/>
      <c r="L355" s="13"/>
    </row>
    <row r="356" spans="1:12" x14ac:dyDescent="0.25">
      <c r="A356" s="91"/>
      <c r="B356" s="92" t="s">
        <v>251</v>
      </c>
      <c r="C356" s="93">
        <f t="shared" si="18"/>
        <v>3750</v>
      </c>
      <c r="D356" s="90" t="s">
        <v>252</v>
      </c>
      <c r="E356" s="94">
        <f t="shared" si="19"/>
        <v>3900</v>
      </c>
      <c r="F356" s="15" t="s">
        <v>253</v>
      </c>
      <c r="G356" s="13">
        <f t="shared" si="20"/>
        <v>4050</v>
      </c>
      <c r="H356" s="13"/>
      <c r="I356" s="14"/>
      <c r="J356" s="15"/>
      <c r="L356" s="13"/>
    </row>
    <row r="357" spans="1:12" x14ac:dyDescent="0.25">
      <c r="A357" s="91"/>
      <c r="B357" s="92" t="s">
        <v>254</v>
      </c>
      <c r="C357" s="93">
        <f t="shared" si="18"/>
        <v>4200</v>
      </c>
      <c r="D357" s="90" t="s">
        <v>255</v>
      </c>
      <c r="E357" s="94">
        <f t="shared" si="19"/>
        <v>4350</v>
      </c>
      <c r="F357" s="15" t="s">
        <v>256</v>
      </c>
      <c r="G357" s="13">
        <f t="shared" si="20"/>
        <v>4500</v>
      </c>
      <c r="H357" s="13"/>
      <c r="I357" s="14"/>
      <c r="J357" s="15"/>
      <c r="L357" s="13"/>
    </row>
    <row r="358" spans="1:12" x14ac:dyDescent="0.25">
      <c r="A358" s="91"/>
      <c r="B358" s="92" t="s">
        <v>257</v>
      </c>
      <c r="C358" s="93">
        <f t="shared" si="18"/>
        <v>4650</v>
      </c>
      <c r="D358" s="90" t="s">
        <v>258</v>
      </c>
      <c r="E358" s="94">
        <f t="shared" si="19"/>
        <v>4800</v>
      </c>
      <c r="F358" s="15" t="s">
        <v>259</v>
      </c>
      <c r="G358" s="13">
        <f t="shared" si="20"/>
        <v>4950</v>
      </c>
      <c r="H358" s="13"/>
      <c r="I358" s="14"/>
      <c r="J358" s="15"/>
      <c r="L358" s="13"/>
    </row>
    <row r="359" spans="1:12" x14ac:dyDescent="0.25">
      <c r="A359" s="91"/>
      <c r="B359" s="92" t="s">
        <v>260</v>
      </c>
      <c r="C359" s="93">
        <f t="shared" si="18"/>
        <v>5100</v>
      </c>
      <c r="D359" s="90" t="s">
        <v>261</v>
      </c>
      <c r="E359" s="94">
        <f t="shared" si="19"/>
        <v>5250</v>
      </c>
      <c r="F359" s="15" t="s">
        <v>262</v>
      </c>
      <c r="G359" s="13">
        <f t="shared" si="20"/>
        <v>5400</v>
      </c>
      <c r="H359" s="13"/>
      <c r="I359" s="14"/>
      <c r="J359" s="15"/>
      <c r="L359" s="13"/>
    </row>
    <row r="360" spans="1:12" x14ac:dyDescent="0.25">
      <c r="A360" s="91"/>
      <c r="B360" s="92" t="s">
        <v>263</v>
      </c>
      <c r="C360" s="93">
        <f t="shared" si="18"/>
        <v>5550</v>
      </c>
      <c r="D360" s="90" t="s">
        <v>264</v>
      </c>
      <c r="E360" s="94">
        <f t="shared" si="19"/>
        <v>5700</v>
      </c>
      <c r="F360" s="15" t="s">
        <v>265</v>
      </c>
      <c r="G360" s="13">
        <f t="shared" si="20"/>
        <v>5850</v>
      </c>
      <c r="H360" s="13"/>
      <c r="I360" s="14"/>
      <c r="J360" s="15"/>
      <c r="L360" s="13"/>
    </row>
    <row r="361" spans="1:12" x14ac:dyDescent="0.25">
      <c r="A361" s="91"/>
      <c r="B361" s="92" t="s">
        <v>266</v>
      </c>
      <c r="C361" s="93">
        <f t="shared" si="18"/>
        <v>6000</v>
      </c>
      <c r="D361" s="90" t="s">
        <v>267</v>
      </c>
      <c r="E361" s="94">
        <f t="shared" si="19"/>
        <v>6150</v>
      </c>
      <c r="F361" s="15" t="s">
        <v>268</v>
      </c>
      <c r="G361" s="13">
        <f t="shared" si="20"/>
        <v>6300</v>
      </c>
      <c r="H361" s="13"/>
      <c r="I361" s="14"/>
      <c r="J361" s="15"/>
      <c r="L361" s="13"/>
    </row>
    <row r="362" spans="1:12" x14ac:dyDescent="0.25">
      <c r="A362" s="91"/>
      <c r="B362" s="92" t="s">
        <v>269</v>
      </c>
      <c r="C362" s="93">
        <f t="shared" si="18"/>
        <v>6450</v>
      </c>
      <c r="D362" s="90" t="s">
        <v>270</v>
      </c>
      <c r="E362" s="94">
        <f t="shared" si="19"/>
        <v>6600</v>
      </c>
      <c r="F362" s="15" t="s">
        <v>271</v>
      </c>
      <c r="G362" s="13">
        <f t="shared" si="20"/>
        <v>6750</v>
      </c>
      <c r="H362" s="13"/>
      <c r="I362" s="14"/>
      <c r="J362" s="15"/>
      <c r="L362" s="13"/>
    </row>
    <row r="363" spans="1:12" x14ac:dyDescent="0.25">
      <c r="A363" s="91"/>
      <c r="B363" s="92" t="s">
        <v>272</v>
      </c>
      <c r="C363" s="93">
        <f t="shared" si="18"/>
        <v>6900</v>
      </c>
      <c r="D363" s="90" t="s">
        <v>273</v>
      </c>
      <c r="E363" s="94">
        <f t="shared" si="19"/>
        <v>7050</v>
      </c>
      <c r="F363" s="15" t="s">
        <v>274</v>
      </c>
      <c r="G363" s="13">
        <f t="shared" si="20"/>
        <v>7200</v>
      </c>
      <c r="H363" s="13"/>
      <c r="I363" s="14"/>
      <c r="J363" s="15"/>
      <c r="L363" s="13"/>
    </row>
    <row r="364" spans="1:12" x14ac:dyDescent="0.25">
      <c r="A364" s="91"/>
      <c r="B364" s="92" t="s">
        <v>275</v>
      </c>
      <c r="C364" s="93">
        <f t="shared" si="18"/>
        <v>7350</v>
      </c>
      <c r="D364" s="90" t="s">
        <v>276</v>
      </c>
      <c r="E364" s="94">
        <f t="shared" si="19"/>
        <v>7500</v>
      </c>
      <c r="F364" s="15" t="s">
        <v>277</v>
      </c>
      <c r="G364" s="13">
        <f t="shared" si="20"/>
        <v>7650</v>
      </c>
      <c r="H364" s="13"/>
      <c r="I364" s="14"/>
      <c r="J364" s="15"/>
      <c r="L364" s="13"/>
    </row>
    <row r="365" spans="1:12" x14ac:dyDescent="0.25">
      <c r="A365" s="91"/>
      <c r="B365" s="92" t="s">
        <v>278</v>
      </c>
      <c r="C365" s="93">
        <f t="shared" si="18"/>
        <v>7800</v>
      </c>
      <c r="D365" s="90" t="s">
        <v>279</v>
      </c>
      <c r="E365" s="94">
        <f t="shared" si="19"/>
        <v>7950</v>
      </c>
      <c r="F365" s="15" t="s">
        <v>280</v>
      </c>
      <c r="G365" s="13">
        <f t="shared" si="20"/>
        <v>8100</v>
      </c>
      <c r="H365" s="13"/>
      <c r="I365" s="14"/>
      <c r="J365" s="15"/>
      <c r="L365" s="13"/>
    </row>
    <row r="366" spans="1:12" x14ac:dyDescent="0.25">
      <c r="A366" s="91"/>
      <c r="B366" s="92" t="s">
        <v>281</v>
      </c>
      <c r="C366" s="93">
        <f t="shared" si="18"/>
        <v>8250</v>
      </c>
      <c r="D366" s="90" t="s">
        <v>282</v>
      </c>
      <c r="E366" s="94">
        <f t="shared" si="19"/>
        <v>8400</v>
      </c>
      <c r="F366" s="15" t="s">
        <v>283</v>
      </c>
      <c r="G366" s="13">
        <f t="shared" si="20"/>
        <v>8550</v>
      </c>
      <c r="H366" s="13"/>
      <c r="I366" s="14"/>
      <c r="J366" s="15"/>
      <c r="L366" s="13"/>
    </row>
    <row r="367" spans="1:12" x14ac:dyDescent="0.25">
      <c r="A367" s="91"/>
      <c r="B367" s="92" t="s">
        <v>284</v>
      </c>
      <c r="C367" s="93">
        <f t="shared" si="18"/>
        <v>8700</v>
      </c>
      <c r="D367" s="90" t="s">
        <v>285</v>
      </c>
      <c r="E367" s="94">
        <f t="shared" si="19"/>
        <v>8850</v>
      </c>
      <c r="F367" s="15" t="s">
        <v>286</v>
      </c>
      <c r="G367" s="13">
        <f t="shared" si="20"/>
        <v>9000</v>
      </c>
      <c r="H367" s="13"/>
      <c r="I367" s="14"/>
      <c r="J367" s="15"/>
      <c r="L367" s="13"/>
    </row>
    <row r="368" spans="1:12" x14ac:dyDescent="0.25">
      <c r="A368" s="91"/>
      <c r="B368" s="92" t="s">
        <v>287</v>
      </c>
      <c r="C368" s="93">
        <f t="shared" si="18"/>
        <v>9150</v>
      </c>
      <c r="D368" s="90" t="s">
        <v>288</v>
      </c>
      <c r="E368" s="94">
        <f t="shared" si="19"/>
        <v>9300</v>
      </c>
      <c r="F368" s="15" t="s">
        <v>289</v>
      </c>
      <c r="G368" s="13">
        <f t="shared" si="20"/>
        <v>9450</v>
      </c>
      <c r="H368" s="13"/>
      <c r="I368" s="14"/>
      <c r="J368" s="15"/>
      <c r="L368" s="13"/>
    </row>
    <row r="369" spans="1:12" x14ac:dyDescent="0.25">
      <c r="A369" s="91"/>
      <c r="B369" s="92" t="s">
        <v>290</v>
      </c>
      <c r="C369" s="93">
        <f t="shared" si="18"/>
        <v>9600</v>
      </c>
      <c r="D369" s="90" t="s">
        <v>291</v>
      </c>
      <c r="E369" s="94">
        <f t="shared" si="19"/>
        <v>9750</v>
      </c>
      <c r="F369" s="15" t="s">
        <v>292</v>
      </c>
      <c r="G369" s="13">
        <f t="shared" si="20"/>
        <v>9900</v>
      </c>
      <c r="H369" s="13"/>
      <c r="I369" s="14"/>
      <c r="J369" s="15"/>
      <c r="L369" s="13"/>
    </row>
    <row r="370" spans="1:12" x14ac:dyDescent="0.25">
      <c r="A370" s="91"/>
      <c r="B370" s="92" t="s">
        <v>293</v>
      </c>
      <c r="C370" s="93">
        <f t="shared" si="18"/>
        <v>10050</v>
      </c>
      <c r="D370" s="90" t="s">
        <v>294</v>
      </c>
      <c r="E370" s="94">
        <f t="shared" si="19"/>
        <v>10200</v>
      </c>
      <c r="F370" s="15" t="s">
        <v>295</v>
      </c>
      <c r="G370" s="13">
        <f t="shared" si="20"/>
        <v>10350</v>
      </c>
      <c r="H370" s="13"/>
      <c r="I370" s="14"/>
      <c r="J370" s="15"/>
      <c r="L370" s="13"/>
    </row>
    <row r="371" spans="1:12" x14ac:dyDescent="0.25">
      <c r="A371" s="91"/>
      <c r="B371" s="92" t="s">
        <v>296</v>
      </c>
      <c r="C371" s="93">
        <f t="shared" si="18"/>
        <v>10500</v>
      </c>
      <c r="D371" s="90" t="s">
        <v>297</v>
      </c>
      <c r="E371" s="94">
        <f t="shared" si="19"/>
        <v>10650</v>
      </c>
      <c r="F371" s="15" t="s">
        <v>298</v>
      </c>
      <c r="G371" s="13">
        <f t="shared" si="20"/>
        <v>10800</v>
      </c>
      <c r="H371" s="13"/>
      <c r="I371" s="14"/>
      <c r="J371" s="15"/>
      <c r="L371" s="13"/>
    </row>
    <row r="372" spans="1:12" x14ac:dyDescent="0.25">
      <c r="A372" s="91"/>
      <c r="B372" s="92" t="s">
        <v>299</v>
      </c>
      <c r="C372" s="93">
        <f t="shared" si="18"/>
        <v>10950</v>
      </c>
      <c r="D372" s="90" t="s">
        <v>300</v>
      </c>
      <c r="E372" s="94">
        <f t="shared" si="19"/>
        <v>11100</v>
      </c>
      <c r="F372" s="15" t="s">
        <v>301</v>
      </c>
      <c r="G372" s="13">
        <f t="shared" si="20"/>
        <v>11250</v>
      </c>
      <c r="H372" s="13"/>
      <c r="I372" s="14"/>
      <c r="J372" s="15"/>
    </row>
    <row r="373" spans="1:12" x14ac:dyDescent="0.25">
      <c r="A373" s="8"/>
      <c r="B373" s="9" t="s">
        <v>302</v>
      </c>
      <c r="C373" s="15">
        <f>+G372</f>
        <v>11250</v>
      </c>
      <c r="D373" s="90" t="s">
        <v>303</v>
      </c>
      <c r="E373" s="95" t="s">
        <v>304</v>
      </c>
      <c r="F373" s="15"/>
      <c r="G373" s="13"/>
      <c r="H373" s="13"/>
      <c r="I373" s="14"/>
      <c r="J373" s="15"/>
    </row>
    <row r="374" spans="1:12" x14ac:dyDescent="0.25">
      <c r="A374" s="8"/>
      <c r="B374" s="9"/>
      <c r="C374" s="9"/>
      <c r="D374" s="9"/>
      <c r="E374" s="9"/>
      <c r="F374" s="13"/>
      <c r="G374" s="13"/>
      <c r="H374" s="13"/>
      <c r="I374" s="14"/>
      <c r="J374" s="15"/>
    </row>
    <row r="375" spans="1:12" x14ac:dyDescent="0.25">
      <c r="A375" s="8"/>
      <c r="B375" s="22" t="s">
        <v>305</v>
      </c>
      <c r="C375" s="9"/>
      <c r="D375" s="9"/>
      <c r="E375" s="9"/>
      <c r="F375" s="13"/>
      <c r="G375" s="13"/>
      <c r="H375" s="13"/>
      <c r="I375" s="14"/>
      <c r="J375" s="15"/>
    </row>
    <row r="376" spans="1:12" x14ac:dyDescent="0.25">
      <c r="A376" s="8"/>
      <c r="B376" s="22" t="s">
        <v>306</v>
      </c>
      <c r="C376" s="9"/>
      <c r="D376" s="9"/>
      <c r="E376" s="9"/>
      <c r="F376" s="13"/>
      <c r="G376" s="13"/>
      <c r="H376" s="13"/>
      <c r="I376" s="14"/>
      <c r="J376" s="15"/>
    </row>
    <row r="377" spans="1:12" ht="15.75" thickBot="1" x14ac:dyDescent="0.3">
      <c r="A377" s="34"/>
      <c r="B377" s="35"/>
      <c r="C377" s="35"/>
      <c r="D377" s="35"/>
      <c r="E377" s="35"/>
      <c r="F377" s="96"/>
      <c r="G377" s="96"/>
      <c r="H377" s="96"/>
      <c r="I377" s="61"/>
      <c r="J377" s="15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Rmokatsanyane</dc:creator>
  <cp:lastModifiedBy>Rmokatsanyane</cp:lastModifiedBy>
  <dcterms:created xsi:type="dcterms:W3CDTF">2016-07-04T08:56:21Z</dcterms:created>
  <dcterms:modified xsi:type="dcterms:W3CDTF">2016-07-04T08:56:42Z</dcterms:modified>
</cp:coreProperties>
</file>